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ACERA Y CONTEN VILLA GUERRERO" sheetId="13" r:id="rId1"/>
    <sheet name="ACERAS Y CONTENES SALIDA HM" sheetId="3" r:id="rId2"/>
    <sheet name="PPTO BANDEN IPBM" sheetId="7" r:id="rId3"/>
    <sheet name="PPTO BANDEN (2)" sheetId="8" r:id="rId4"/>
    <sheet name="PPTO BANDEN JULITA 1" sheetId="11" r:id="rId5"/>
    <sheet name="PPTO BANDEN CALASAN " sheetId="1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123Graph_A" localSheetId="1" hidden="1">[1]A!#REF!</definedName>
    <definedName name="__123Graph_A" localSheetId="3" hidden="1">[1]A!#REF!</definedName>
    <definedName name="__123Graph_A" localSheetId="5" hidden="1">[1]A!#REF!</definedName>
    <definedName name="__123Graph_A" localSheetId="2" hidden="1">[1]A!#REF!</definedName>
    <definedName name="__123Graph_A" localSheetId="4" hidden="1">[1]A!#REF!</definedName>
    <definedName name="__123Graph_A" hidden="1">[1]A!#REF!</definedName>
    <definedName name="__123Graph_B" localSheetId="1" hidden="1">[1]A!#REF!</definedName>
    <definedName name="__123Graph_B" localSheetId="3" hidden="1">[1]A!#REF!</definedName>
    <definedName name="__123Graph_B" localSheetId="5" hidden="1">[1]A!#REF!</definedName>
    <definedName name="__123Graph_B" localSheetId="2" hidden="1">[1]A!#REF!</definedName>
    <definedName name="__123Graph_B" localSheetId="4" hidden="1">[1]A!#REF!</definedName>
    <definedName name="__123Graph_B" hidden="1">[1]A!#REF!</definedName>
    <definedName name="__123Graph_C" localSheetId="1" hidden="1">[1]A!#REF!</definedName>
    <definedName name="__123Graph_C" localSheetId="3" hidden="1">[1]A!#REF!</definedName>
    <definedName name="__123Graph_C" localSheetId="5" hidden="1">[1]A!#REF!</definedName>
    <definedName name="__123Graph_C" localSheetId="2" hidden="1">[1]A!#REF!</definedName>
    <definedName name="__123Graph_C" localSheetId="4" hidden="1">[1]A!#REF!</definedName>
    <definedName name="__123Graph_C" hidden="1">[1]A!#REF!</definedName>
    <definedName name="__123Graph_D" localSheetId="1" hidden="1">[1]A!#REF!</definedName>
    <definedName name="__123Graph_D" localSheetId="3" hidden="1">[1]A!#REF!</definedName>
    <definedName name="__123Graph_D" localSheetId="5" hidden="1">[1]A!#REF!</definedName>
    <definedName name="__123Graph_D" localSheetId="2" hidden="1">[1]A!#REF!</definedName>
    <definedName name="__123Graph_D" localSheetId="4" hidden="1">[1]A!#REF!</definedName>
    <definedName name="__123Graph_D" hidden="1">[1]A!#REF!</definedName>
    <definedName name="__123Graph_E" localSheetId="1" hidden="1">[1]A!#REF!</definedName>
    <definedName name="__123Graph_E" localSheetId="3" hidden="1">[1]A!#REF!</definedName>
    <definedName name="__123Graph_E" localSheetId="5" hidden="1">[1]A!#REF!</definedName>
    <definedName name="__123Graph_E" localSheetId="2" hidden="1">[1]A!#REF!</definedName>
    <definedName name="__123Graph_E" localSheetId="4" hidden="1">[1]A!#REF!</definedName>
    <definedName name="__123Graph_E" hidden="1">[1]A!#REF!</definedName>
    <definedName name="__123Graph_F" localSheetId="1" hidden="1">[1]A!#REF!</definedName>
    <definedName name="__123Graph_F" localSheetId="3" hidden="1">[1]A!#REF!</definedName>
    <definedName name="__123Graph_F" localSheetId="5" hidden="1">[1]A!#REF!</definedName>
    <definedName name="__123Graph_F" localSheetId="2" hidden="1">[1]A!#REF!</definedName>
    <definedName name="__123Graph_F" localSheetId="4" hidden="1">[1]A!#REF!</definedName>
    <definedName name="__123Graph_F" hidden="1">[1]A!#REF!</definedName>
    <definedName name="__IntlFixup" hidden="1">TRUE</definedName>
    <definedName name="_abc" localSheetId="1" hidden="1">'[2]ANALISIS STO DGO'!#REF!</definedName>
    <definedName name="_abc" localSheetId="3" hidden="1">'[2]ANALISIS STO DGO'!#REF!</definedName>
    <definedName name="_abc" localSheetId="5" hidden="1">'[2]ANALISIS STO DGO'!#REF!</definedName>
    <definedName name="_abc" localSheetId="2" hidden="1">'[2]ANALISIS STO DGO'!#REF!</definedName>
    <definedName name="_abc" localSheetId="4" hidden="1">'[2]ANALISIS STO DGO'!#REF!</definedName>
    <definedName name="_abc" hidden="1">'[2]ANALISIS STO DGO'!#REF!</definedName>
    <definedName name="_ana" localSheetId="1" hidden="1">'[2]ANALISIS STO DGO'!#REF!</definedName>
    <definedName name="_ana" localSheetId="3" hidden="1">'[2]ANALISIS STO DGO'!#REF!</definedName>
    <definedName name="_ana" localSheetId="5" hidden="1">'[2]ANALISIS STO DGO'!#REF!</definedName>
    <definedName name="_ana" localSheetId="2" hidden="1">'[2]ANALISIS STO DGO'!#REF!</definedName>
    <definedName name="_ana" localSheetId="4" hidden="1">'[2]ANALISIS STO DGO'!#REF!</definedName>
    <definedName name="_ana" hidden="1">'[2]ANALISIS STO DGO'!#REF!</definedName>
    <definedName name="_Ana1" localSheetId="1" hidden="1">'[2]ANALISIS STO DGO'!#REF!</definedName>
    <definedName name="_Ana1" localSheetId="3" hidden="1">'[2]ANALISIS STO DGO'!#REF!</definedName>
    <definedName name="_Ana1" localSheetId="5" hidden="1">'[2]ANALISIS STO DGO'!#REF!</definedName>
    <definedName name="_Ana1" localSheetId="2" hidden="1">'[2]ANALISIS STO DGO'!#REF!</definedName>
    <definedName name="_Ana1" localSheetId="4" hidden="1">'[2]ANALISIS STO DGO'!#REF!</definedName>
    <definedName name="_Ana1" hidden="1">'[2]ANALISIS STO DGO'!#REF!</definedName>
    <definedName name="_Ana2" localSheetId="1" hidden="1">'[2]ANALISIS STO DGO'!#REF!</definedName>
    <definedName name="_Ana2" localSheetId="3" hidden="1">'[2]ANALISIS STO DGO'!#REF!</definedName>
    <definedName name="_Ana2" localSheetId="5" hidden="1">'[2]ANALISIS STO DGO'!#REF!</definedName>
    <definedName name="_Ana2" localSheetId="2" hidden="1">'[2]ANALISIS STO DGO'!#REF!</definedName>
    <definedName name="_Ana2" localSheetId="4" hidden="1">'[2]ANALISIS STO DGO'!#REF!</definedName>
    <definedName name="_Ana2" hidden="1">'[2]ANALISIS STO DGO'!#REF!</definedName>
    <definedName name="_Fill" localSheetId="1" hidden="1">#REF!</definedName>
    <definedName name="_Fill" localSheetId="3" hidden="1">#REF!</definedName>
    <definedName name="_Fill" localSheetId="5" hidden="1">#REF!</definedName>
    <definedName name="_Fill" localSheetId="2" hidden="1">#REF!</definedName>
    <definedName name="_Fill" localSheetId="4" hidden="1">#REF!</definedName>
    <definedName name="_Fill" hidden="1">#REF!</definedName>
    <definedName name="_fko5" localSheetId="1" hidden="1">'[2]ANALISIS STO DGO'!#REF!</definedName>
    <definedName name="_fko5" localSheetId="3" hidden="1">'[2]ANALISIS STO DGO'!#REF!</definedName>
    <definedName name="_fko5" localSheetId="5" hidden="1">'[2]ANALISIS STO DGO'!#REF!</definedName>
    <definedName name="_fko5" localSheetId="2" hidden="1">'[2]ANALISIS STO DGO'!#REF!</definedName>
    <definedName name="_fko5" localSheetId="4" hidden="1">'[2]ANALISIS STO DGO'!#REF!</definedName>
    <definedName name="_fko5" hidden="1">'[2]ANALISIS STO DGO'!#REF!</definedName>
    <definedName name="_fskj" localSheetId="1" hidden="1">'[2]ANALISIS STO DGO'!#REF!</definedName>
    <definedName name="_fskj" localSheetId="3" hidden="1">'[2]ANALISIS STO DGO'!#REF!</definedName>
    <definedName name="_fskj" localSheetId="5" hidden="1">'[2]ANALISIS STO DGO'!#REF!</definedName>
    <definedName name="_fskj" localSheetId="2" hidden="1">'[2]ANALISIS STO DGO'!#REF!</definedName>
    <definedName name="_fskj" localSheetId="4" hidden="1">'[2]ANALISIS STO DGO'!#REF!</definedName>
    <definedName name="_fskj" hidden="1">'[2]ANALISIS STO DGO'!#REF!</definedName>
    <definedName name="_gfsdog" localSheetId="1" hidden="1">'[2]ANALISIS STO DGO'!#REF!</definedName>
    <definedName name="_gfsdog" localSheetId="3" hidden="1">'[2]ANALISIS STO DGO'!#REF!</definedName>
    <definedName name="_gfsdog" localSheetId="5" hidden="1">'[2]ANALISIS STO DGO'!#REF!</definedName>
    <definedName name="_gfsdog" localSheetId="2" hidden="1">'[2]ANALISIS STO DGO'!#REF!</definedName>
    <definedName name="_gfsdog" localSheetId="4" hidden="1">'[2]ANALISIS STO DGO'!#REF!</definedName>
    <definedName name="_gfsdog" hidden="1">'[2]ANALISIS STO DGO'!#REF!</definedName>
    <definedName name="_Iros" localSheetId="1" hidden="1">'[2]ANALISIS STO DGO'!#REF!</definedName>
    <definedName name="_Iros" localSheetId="3" hidden="1">'[2]ANALISIS STO DGO'!#REF!</definedName>
    <definedName name="_Iros" localSheetId="5" hidden="1">'[2]ANALISIS STO DGO'!#REF!</definedName>
    <definedName name="_Iros" localSheetId="2" hidden="1">'[2]ANALISIS STO DGO'!#REF!</definedName>
    <definedName name="_Iros" localSheetId="4" hidden="1">'[2]ANALISIS STO DGO'!#REF!</definedName>
    <definedName name="_Iros" hidden="1">'[2]ANALISIS STO DGO'!#REF!</definedName>
    <definedName name="_jkeu" localSheetId="1" hidden="1">'[2]ANALISIS STO DGO'!#REF!</definedName>
    <definedName name="_jkeu" localSheetId="3" hidden="1">'[2]ANALISIS STO DGO'!#REF!</definedName>
    <definedName name="_jkeu" localSheetId="5" hidden="1">'[2]ANALISIS STO DGO'!#REF!</definedName>
    <definedName name="_jkeu" localSheetId="2" hidden="1">'[2]ANALISIS STO DGO'!#REF!</definedName>
    <definedName name="_jkeu" localSheetId="4" hidden="1">'[2]ANALISIS STO DGO'!#REF!</definedName>
    <definedName name="_jkeu" hidden="1">'[2]ANALISIS STO DGO'!#REF!</definedName>
    <definedName name="_Key1" localSheetId="1" hidden="1">#REF!</definedName>
    <definedName name="_Key1" localSheetId="3" hidden="1">#REF!</definedName>
    <definedName name="_Key1" localSheetId="5" hidden="1">#REF!</definedName>
    <definedName name="_Key1" localSheetId="2" hidden="1">#REF!</definedName>
    <definedName name="_Key1" localSheetId="4" hidden="1">#REF!</definedName>
    <definedName name="_Key1" hidden="1">#REF!</definedName>
    <definedName name="_Key2" localSheetId="1" hidden="1">#REF!</definedName>
    <definedName name="_Key2" localSheetId="3" hidden="1">#REF!</definedName>
    <definedName name="_Key2" localSheetId="5" hidden="1">#REF!</definedName>
    <definedName name="_Key2" localSheetId="2" hidden="1">#REF!</definedName>
    <definedName name="_Key2" localSheetId="4" hidden="1">#REF!</definedName>
    <definedName name="_Key2" hidden="1">#REF!</definedName>
    <definedName name="_key3" localSheetId="1" hidden="1">'[2]ANALISIS STO DGO'!#REF!</definedName>
    <definedName name="_key3" localSheetId="3" hidden="1">'[2]ANALISIS STO DGO'!#REF!</definedName>
    <definedName name="_key3" localSheetId="5" hidden="1">'[2]ANALISIS STO DGO'!#REF!</definedName>
    <definedName name="_key3" localSheetId="2" hidden="1">'[2]ANALISIS STO DGO'!#REF!</definedName>
    <definedName name="_key3" localSheetId="4" hidden="1">'[2]ANALISIS STO DGO'!#REF!</definedName>
    <definedName name="_key3" hidden="1">'[2]ANALISIS STO DGO'!#REF!</definedName>
    <definedName name="_key5" localSheetId="1" hidden="1">'[3]ANALISIS STO DGO'!#REF!</definedName>
    <definedName name="_key5" localSheetId="3" hidden="1">'[3]ANALISIS STO DGO'!#REF!</definedName>
    <definedName name="_key5" localSheetId="5" hidden="1">'[3]ANALISIS STO DGO'!#REF!</definedName>
    <definedName name="_key5" localSheetId="2" hidden="1">'[3]ANALISIS STO DGO'!#REF!</definedName>
    <definedName name="_key5" localSheetId="4" hidden="1">'[3]ANALISIS STO DGO'!#REF!</definedName>
    <definedName name="_key5" hidden="1">'[3]ANALISIS STO DGO'!#REF!</definedName>
    <definedName name="_kEYYA" localSheetId="1" hidden="1">'[4]ANALISIS STO DGO'!#REF!</definedName>
    <definedName name="_kEYYA" localSheetId="3" hidden="1">'[4]ANALISIS STO DGO'!#REF!</definedName>
    <definedName name="_kEYYA" localSheetId="5" hidden="1">'[4]ANALISIS STO DGO'!#REF!</definedName>
    <definedName name="_kEYYA" localSheetId="2" hidden="1">'[4]ANALISIS STO DGO'!#REF!</definedName>
    <definedName name="_kEYYA" localSheetId="4" hidden="1">'[4]ANALISIS STO DGO'!#REF!</definedName>
    <definedName name="_kEYYA" hidden="1">'[4]ANALISIS STO DGO'!#REF!</definedName>
    <definedName name="_kfe" localSheetId="1" hidden="1">'[2]ANALISIS STO DGO'!#REF!</definedName>
    <definedName name="_kfe" localSheetId="3" hidden="1">'[2]ANALISIS STO DGO'!#REF!</definedName>
    <definedName name="_kfe" localSheetId="5" hidden="1">'[2]ANALISIS STO DGO'!#REF!</definedName>
    <definedName name="_kfe" localSheetId="2" hidden="1">'[2]ANALISIS STO DGO'!#REF!</definedName>
    <definedName name="_kfe" localSheetId="4" hidden="1">'[2]ANALISIS STO DGO'!#REF!</definedName>
    <definedName name="_kfe" hidden="1">'[2]ANALISIS STO DGO'!#REF!</definedName>
    <definedName name="_kfre" localSheetId="1" hidden="1">'[2]ANALISIS STO DGO'!#REF!</definedName>
    <definedName name="_kfre" localSheetId="3" hidden="1">'[2]ANALISIS STO DGO'!#REF!</definedName>
    <definedName name="_kfre" localSheetId="5" hidden="1">'[2]ANALISIS STO DGO'!#REF!</definedName>
    <definedName name="_kfre" localSheetId="2" hidden="1">'[2]ANALISIS STO DGO'!#REF!</definedName>
    <definedName name="_kfre" localSheetId="4" hidden="1">'[2]ANALISIS STO DGO'!#REF!</definedName>
    <definedName name="_kfre" hidden="1">'[2]ANALISIS STO DGO'!#REF!</definedName>
    <definedName name="_mario" localSheetId="1" hidden="1">'[2]ANALISIS STO DGO'!#REF!</definedName>
    <definedName name="_mario" localSheetId="3" hidden="1">'[2]ANALISIS STO DGO'!#REF!</definedName>
    <definedName name="_mario" localSheetId="5" hidden="1">'[2]ANALISIS STO DGO'!#REF!</definedName>
    <definedName name="_mario" localSheetId="2" hidden="1">'[2]ANALISIS STO DGO'!#REF!</definedName>
    <definedName name="_mario" localSheetId="4" hidden="1">'[2]ANALISIS STO DGO'!#REF!</definedName>
    <definedName name="_mario" hidden="1">'[2]ANALISIS STO DGO'!#REF!</definedName>
    <definedName name="_mnb" localSheetId="1" hidden="1">'[2]ANALISIS STO DGO'!#REF!</definedName>
    <definedName name="_mnb" localSheetId="3" hidden="1">'[2]ANALISIS STO DGO'!#REF!</definedName>
    <definedName name="_mnb" localSheetId="5" hidden="1">'[2]ANALISIS STO DGO'!#REF!</definedName>
    <definedName name="_mnb" localSheetId="2" hidden="1">'[2]ANALISIS STO DGO'!#REF!</definedName>
    <definedName name="_mnb" localSheetId="4" hidden="1">'[2]ANALISIS STO DGO'!#REF!</definedName>
    <definedName name="_mnb" hidden="1">'[2]ANALISIS STO DGO'!#REF!</definedName>
    <definedName name="_Mont" localSheetId="1" hidden="1">'[2]ANALISIS STO DGO'!#REF!</definedName>
    <definedName name="_Mont" localSheetId="3" hidden="1">'[2]ANALISIS STO DGO'!#REF!</definedName>
    <definedName name="_Mont" localSheetId="5" hidden="1">'[2]ANALISIS STO DGO'!#REF!</definedName>
    <definedName name="_Mont" localSheetId="2" hidden="1">'[2]ANALISIS STO DGO'!#REF!</definedName>
    <definedName name="_Mont" localSheetId="4" hidden="1">'[2]ANALISIS STO DGO'!#REF!</definedName>
    <definedName name="_Mont" hidden="1">'[2]ANALISIS STO DGO'!#REF!</definedName>
    <definedName name="_Ofl5" localSheetId="1" hidden="1">'[2]ANALISIS STO DGO'!#REF!</definedName>
    <definedName name="_Ofl5" localSheetId="3" hidden="1">'[2]ANALISIS STO DGO'!#REF!</definedName>
    <definedName name="_Ofl5" localSheetId="5" hidden="1">'[2]ANALISIS STO DGO'!#REF!</definedName>
    <definedName name="_Ofl5" localSheetId="2" hidden="1">'[2]ANALISIS STO DGO'!#REF!</definedName>
    <definedName name="_Ofl5" localSheetId="4" hidden="1">'[2]ANALISIS STO DGO'!#REF!</definedName>
    <definedName name="_Ofl5" hidden="1">'[2]ANALISIS STO DGO'!#REF!</definedName>
    <definedName name="_OP2AL">[5]MOJornal!$D$51</definedName>
    <definedName name="_Order1" hidden="1">255</definedName>
    <definedName name="_Order2" hidden="1">255</definedName>
    <definedName name="_pedro" localSheetId="1" hidden="1">'[2]ANALISIS STO DGO'!#REF!</definedName>
    <definedName name="_pedro" localSheetId="3" hidden="1">'[2]ANALISIS STO DGO'!#REF!</definedName>
    <definedName name="_pedro" localSheetId="5" hidden="1">'[2]ANALISIS STO DGO'!#REF!</definedName>
    <definedName name="_pedro" localSheetId="2" hidden="1">'[2]ANALISIS STO DGO'!#REF!</definedName>
    <definedName name="_pedro" localSheetId="4" hidden="1">'[2]ANALISIS STO DGO'!#REF!</definedName>
    <definedName name="_pedro" hidden="1">'[2]ANALISIS STO DGO'!#REF!</definedName>
    <definedName name="_Per" localSheetId="1" hidden="1">'[2]ANALISIS STO DGO'!#REF!</definedName>
    <definedName name="_Per" localSheetId="3" hidden="1">'[2]ANALISIS STO DGO'!#REF!</definedName>
    <definedName name="_Per" localSheetId="5" hidden="1">'[2]ANALISIS STO DGO'!#REF!</definedName>
    <definedName name="_Per" localSheetId="2" hidden="1">'[2]ANALISIS STO DGO'!#REF!</definedName>
    <definedName name="_Per" localSheetId="4" hidden="1">'[2]ANALISIS STO DGO'!#REF!</definedName>
    <definedName name="_Per" hidden="1">'[2]ANALISIS STO DGO'!#REF!</definedName>
    <definedName name="_perto" localSheetId="1" hidden="1">'[2]ANALISIS STO DGO'!#REF!</definedName>
    <definedName name="_perto" localSheetId="3" hidden="1">'[2]ANALISIS STO DGO'!#REF!</definedName>
    <definedName name="_perto" localSheetId="5" hidden="1">'[2]ANALISIS STO DGO'!#REF!</definedName>
    <definedName name="_perto" localSheetId="2" hidden="1">'[2]ANALISIS STO DGO'!#REF!</definedName>
    <definedName name="_perto" localSheetId="4" hidden="1">'[2]ANALISIS STO DGO'!#REF!</definedName>
    <definedName name="_perto" hidden="1">'[2]ANALISIS STO DGO'!#REF!</definedName>
    <definedName name="_poer" localSheetId="1" hidden="1">'[2]ANALISIS STO DGO'!#REF!</definedName>
    <definedName name="_poer" localSheetId="3" hidden="1">'[2]ANALISIS STO DGO'!#REF!</definedName>
    <definedName name="_poer" localSheetId="5" hidden="1">'[2]ANALISIS STO DGO'!#REF!</definedName>
    <definedName name="_poer" localSheetId="2" hidden="1">'[2]ANALISIS STO DGO'!#REF!</definedName>
    <definedName name="_poer" localSheetId="4" hidden="1">'[2]ANALISIS STO DGO'!#REF!</definedName>
    <definedName name="_poer" hidden="1">'[2]ANALISIS STO DGO'!#REF!</definedName>
    <definedName name="_Port" localSheetId="1" hidden="1">'[2]ANALISIS STO DGO'!#REF!</definedName>
    <definedName name="_Port" localSheetId="3" hidden="1">'[2]ANALISIS STO DGO'!#REF!</definedName>
    <definedName name="_Port" localSheetId="5" hidden="1">'[2]ANALISIS STO DGO'!#REF!</definedName>
    <definedName name="_Port" localSheetId="2" hidden="1">'[2]ANALISIS STO DGO'!#REF!</definedName>
    <definedName name="_Port" localSheetId="4" hidden="1">'[2]ANALISIS STO DGO'!#REF!</definedName>
    <definedName name="_Port" hidden="1">'[2]ANALISIS STO DGO'!#REF!</definedName>
    <definedName name="_sogr" localSheetId="1" hidden="1">'[2]ANALISIS STO DGO'!#REF!</definedName>
    <definedName name="_sogr" localSheetId="3" hidden="1">'[2]ANALISIS STO DGO'!#REF!</definedName>
    <definedName name="_sogr" localSheetId="5" hidden="1">'[2]ANALISIS STO DGO'!#REF!</definedName>
    <definedName name="_sogr" localSheetId="2" hidden="1">'[2]ANALISIS STO DGO'!#REF!</definedName>
    <definedName name="_sogr" localSheetId="4" hidden="1">'[2]ANALISIS STO DGO'!#REF!</definedName>
    <definedName name="_sogr" hidden="1">'[2]ANALISIS STO DGO'!#REF!</definedName>
    <definedName name="_sor" localSheetId="1" hidden="1">'[2]ANALISIS STO DGO'!#REF!</definedName>
    <definedName name="_sor" localSheetId="3" hidden="1">'[2]ANALISIS STO DGO'!#REF!</definedName>
    <definedName name="_sor" localSheetId="5" hidden="1">'[2]ANALISIS STO DGO'!#REF!</definedName>
    <definedName name="_sor" localSheetId="2" hidden="1">'[2]ANALISIS STO DGO'!#REF!</definedName>
    <definedName name="_sor" localSheetId="4" hidden="1">'[2]ANALISIS STO DGO'!#REF!</definedName>
    <definedName name="_sor" hidden="1">'[2]ANALISIS STO DGO'!#REF!</definedName>
    <definedName name="_Sort" localSheetId="1" hidden="1">#REF!</definedName>
    <definedName name="_Sort" localSheetId="3" hidden="1">#REF!</definedName>
    <definedName name="_Sort" localSheetId="5" hidden="1">#REF!</definedName>
    <definedName name="_Sort" localSheetId="2" hidden="1">#REF!</definedName>
    <definedName name="_Sort" localSheetId="4" hidden="1">#REF!</definedName>
    <definedName name="_Sort" hidden="1">#REF!</definedName>
    <definedName name="_sr" localSheetId="1" hidden="1">'[2]ANALISIS STO DGO'!#REF!</definedName>
    <definedName name="_sr" localSheetId="3" hidden="1">'[2]ANALISIS STO DGO'!#REF!</definedName>
    <definedName name="_sr" localSheetId="5" hidden="1">'[2]ANALISIS STO DGO'!#REF!</definedName>
    <definedName name="_sr" localSheetId="2" hidden="1">'[2]ANALISIS STO DGO'!#REF!</definedName>
    <definedName name="_sr" localSheetId="4" hidden="1">'[2]ANALISIS STO DGO'!#REF!</definedName>
    <definedName name="_sr" hidden="1">'[2]ANALISIS STO DGO'!#REF!</definedName>
    <definedName name="_sum" localSheetId="1" hidden="1">'[2]ANALISIS STO DGO'!#REF!</definedName>
    <definedName name="_sum" localSheetId="3" hidden="1">'[2]ANALISIS STO DGO'!#REF!</definedName>
    <definedName name="_sum" localSheetId="5" hidden="1">'[2]ANALISIS STO DGO'!#REF!</definedName>
    <definedName name="_sum" localSheetId="2" hidden="1">'[2]ANALISIS STO DGO'!#REF!</definedName>
    <definedName name="_sum" localSheetId="4" hidden="1">'[2]ANALISIS STO DGO'!#REF!</definedName>
    <definedName name="_sum" hidden="1">'[2]ANALISIS STO DGO'!#REF!</definedName>
    <definedName name="_valvulas" localSheetId="1" hidden="1">'[2]ANALISIS STO DGO'!#REF!</definedName>
    <definedName name="_valvulas" localSheetId="3" hidden="1">'[2]ANALISIS STO DGO'!#REF!</definedName>
    <definedName name="_valvulas" localSheetId="5" hidden="1">'[2]ANALISIS STO DGO'!#REF!</definedName>
    <definedName name="_valvulas" localSheetId="2" hidden="1">'[2]ANALISIS STO DGO'!#REF!</definedName>
    <definedName name="_valvulas" localSheetId="4" hidden="1">'[2]ANALISIS STO DGO'!#REF!</definedName>
    <definedName name="_valvulas" hidden="1">'[2]ANALISIS STO DGO'!#REF!</definedName>
    <definedName name="A" localSheetId="3" hidden="1">{#N/A,#N/A,FALSE,"Planilha";#N/A,#N/A,FALSE,"Resumo";#N/A,#N/A,FALSE,"Fisico";#N/A,#N/A,FALSE,"Financeiro";#N/A,#N/A,FALSE,"Financeiro"}</definedName>
    <definedName name="A" localSheetId="5" hidden="1">{#N/A,#N/A,FALSE,"Planilha";#N/A,#N/A,FALSE,"Resumo";#N/A,#N/A,FALSE,"Fisico";#N/A,#N/A,FALSE,"Financeiro";#N/A,#N/A,FALSE,"Financeiro"}</definedName>
    <definedName name="A" localSheetId="2" hidden="1">{#N/A,#N/A,FALSE,"Planilha";#N/A,#N/A,FALSE,"Resumo";#N/A,#N/A,FALSE,"Fisico";#N/A,#N/A,FALSE,"Financeiro";#N/A,#N/A,FALSE,"Financeiro"}</definedName>
    <definedName name="A" localSheetId="4" hidden="1">{#N/A,#N/A,FALSE,"Planilha";#N/A,#N/A,FALSE,"Resumo";#N/A,#N/A,FALSE,"Fisico";#N/A,#N/A,FALSE,"Financeiro";#N/A,#N/A,FALSE,"Financeiro"}</definedName>
    <definedName name="A" hidden="1">{#N/A,#N/A,FALSE,"Planilha";#N/A,#N/A,FALSE,"Resumo";#N/A,#N/A,FALSE,"Fisico";#N/A,#N/A,FALSE,"Financeiro";#N/A,#N/A,FALSE,"Financeiro"}</definedName>
    <definedName name="A_1" localSheetId="3" hidden="1">{#N/A,#N/A,FALSE,"Planilha";#N/A,#N/A,FALSE,"Resumo";#N/A,#N/A,FALSE,"Fisico";#N/A,#N/A,FALSE,"Financeiro";#N/A,#N/A,FALSE,"Financeiro"}</definedName>
    <definedName name="A_1" localSheetId="5" hidden="1">{#N/A,#N/A,FALSE,"Planilha";#N/A,#N/A,FALSE,"Resumo";#N/A,#N/A,FALSE,"Fisico";#N/A,#N/A,FALSE,"Financeiro";#N/A,#N/A,FALSE,"Financeiro"}</definedName>
    <definedName name="A_1" localSheetId="2" hidden="1">{#N/A,#N/A,FALSE,"Planilha";#N/A,#N/A,FALSE,"Resumo";#N/A,#N/A,FALSE,"Fisico";#N/A,#N/A,FALSE,"Financeiro";#N/A,#N/A,FALSE,"Financeiro"}</definedName>
    <definedName name="A_1" localSheetId="4" hidden="1">{#N/A,#N/A,FALSE,"Planilha";#N/A,#N/A,FALSE,"Resumo";#N/A,#N/A,FALSE,"Fisico";#N/A,#N/A,FALSE,"Financeiro";#N/A,#N/A,FALSE,"Financeiro"}</definedName>
    <definedName name="A_1" hidden="1">{#N/A,#N/A,FALSE,"Planilha";#N/A,#N/A,FALSE,"Resumo";#N/A,#N/A,FALSE,"Fisico";#N/A,#N/A,FALSE,"Financeiro";#N/A,#N/A,FALSE,"Financeiro"}</definedName>
    <definedName name="A_2" localSheetId="3" hidden="1">{#N/A,#N/A,FALSE,"Planilha";#N/A,#N/A,FALSE,"Resumo";#N/A,#N/A,FALSE,"Fisico";#N/A,#N/A,FALSE,"Financeiro";#N/A,#N/A,FALSE,"Financeiro"}</definedName>
    <definedName name="A_2" localSheetId="5" hidden="1">{#N/A,#N/A,FALSE,"Planilha";#N/A,#N/A,FALSE,"Resumo";#N/A,#N/A,FALSE,"Fisico";#N/A,#N/A,FALSE,"Financeiro";#N/A,#N/A,FALSE,"Financeiro"}</definedName>
    <definedName name="A_2" localSheetId="2" hidden="1">{#N/A,#N/A,FALSE,"Planilha";#N/A,#N/A,FALSE,"Resumo";#N/A,#N/A,FALSE,"Fisico";#N/A,#N/A,FALSE,"Financeiro";#N/A,#N/A,FALSE,"Financeiro"}</definedName>
    <definedName name="A_2" localSheetId="4" hidden="1">{#N/A,#N/A,FALSE,"Planilha";#N/A,#N/A,FALSE,"Resumo";#N/A,#N/A,FALSE,"Fisico";#N/A,#N/A,FALSE,"Financeiro";#N/A,#N/A,FALSE,"Financeiro"}</definedName>
    <definedName name="A_2" hidden="1">{#N/A,#N/A,FALSE,"Planilha";#N/A,#N/A,FALSE,"Resumo";#N/A,#N/A,FALSE,"Fisico";#N/A,#N/A,FALSE,"Financeiro";#N/A,#N/A,FALSE,"Financeiro"}</definedName>
    <definedName name="ABULT" localSheetId="3">#REF!</definedName>
    <definedName name="ABULT" localSheetId="5">#REF!</definedName>
    <definedName name="ABULT" localSheetId="4">#REF!</definedName>
    <definedName name="ABULT">#REF!</definedName>
    <definedName name="ACERO601220">[5]Ana!$M$28</definedName>
    <definedName name="ACERO603820">[5]Ana!$M$8</definedName>
    <definedName name="ADAPTPVCH3">[5]Ins!$E$1454</definedName>
    <definedName name="ADM" localSheetId="1" hidden="1">'[6]ANALISIS STO DGO'!#REF!</definedName>
    <definedName name="ADM" localSheetId="3" hidden="1">'[6]ANALISIS STO DGO'!#REF!</definedName>
    <definedName name="ADM" localSheetId="5" hidden="1">'[6]ANALISIS STO DGO'!#REF!</definedName>
    <definedName name="ADM" localSheetId="2" hidden="1">'[6]ANALISIS STO DGO'!#REF!</definedName>
    <definedName name="ADM" localSheetId="4" hidden="1">'[6]ANALISIS STO DGO'!#REF!</definedName>
    <definedName name="ADM" hidden="1">'[6]ANALISIS STO DGO'!#REF!</definedName>
    <definedName name="adm.a" localSheetId="1" hidden="1">'[2]ANALISIS STO DGO'!#REF!</definedName>
    <definedName name="adm.a" localSheetId="3" hidden="1">'[2]ANALISIS STO DGO'!#REF!</definedName>
    <definedName name="adm.a" localSheetId="5" hidden="1">'[2]ANALISIS STO DGO'!#REF!</definedName>
    <definedName name="adm.a" localSheetId="2" hidden="1">'[2]ANALISIS STO DGO'!#REF!</definedName>
    <definedName name="adm.a" localSheetId="4" hidden="1">'[2]ANALISIS STO DGO'!#REF!</definedName>
    <definedName name="adm.a" hidden="1">'[2]ANALISIS STO DGO'!#REF!</definedName>
    <definedName name="ADMBL" localSheetId="1" hidden="1">'[2]ANALISIS STO DGO'!#REF!</definedName>
    <definedName name="ADMBL" localSheetId="3" hidden="1">'[2]ANALISIS STO DGO'!#REF!</definedName>
    <definedName name="ADMBL" localSheetId="5" hidden="1">'[2]ANALISIS STO DGO'!#REF!</definedName>
    <definedName name="ADMBL" localSheetId="2" hidden="1">'[2]ANALISIS STO DGO'!#REF!</definedName>
    <definedName name="ADMBL" localSheetId="4" hidden="1">'[2]ANALISIS STO DGO'!#REF!</definedName>
    <definedName name="ADMBL" hidden="1">'[2]ANALISIS STO DGO'!#REF!</definedName>
    <definedName name="AL10_">[5]Ins!$E$485</definedName>
    <definedName name="AL14GALV">[5]Ins!$E$40</definedName>
    <definedName name="AL18GALV">[5]Ins!$E$41</definedName>
    <definedName name="AL2_">[5]Ins!$E$481</definedName>
    <definedName name="AL3C">[5]Ins!$E$479</definedName>
    <definedName name="AL4_">[5]Ins!$E$482</definedName>
    <definedName name="ALBAÑIL2">[7]M.O!$D$13</definedName>
    <definedName name="alejos" localSheetId="1" hidden="1">'[2]ANALISIS STO DGO'!#REF!</definedName>
    <definedName name="alejos" localSheetId="3" hidden="1">'[2]ANALISIS STO DGO'!#REF!</definedName>
    <definedName name="alejos" localSheetId="5" hidden="1">'[2]ANALISIS STO DGO'!#REF!</definedName>
    <definedName name="alejos" localSheetId="2" hidden="1">'[2]ANALISIS STO DGO'!#REF!</definedName>
    <definedName name="alejos" localSheetId="4" hidden="1">'[2]ANALISIS STO DGO'!#REF!</definedName>
    <definedName name="alejos" hidden="1">'[2]ANALISIS STO DGO'!#REF!</definedName>
    <definedName name="are" localSheetId="1" hidden="1">'[2]ANALISIS STO DGO'!#REF!</definedName>
    <definedName name="are" localSheetId="3" hidden="1">'[2]ANALISIS STO DGO'!#REF!</definedName>
    <definedName name="are" localSheetId="5" hidden="1">'[2]ANALISIS STO DGO'!#REF!</definedName>
    <definedName name="are" localSheetId="2" hidden="1">'[2]ANALISIS STO DGO'!#REF!</definedName>
    <definedName name="are" localSheetId="4" hidden="1">'[2]ANALISIS STO DGO'!#REF!</definedName>
    <definedName name="are" hidden="1">'[2]ANALISIS STO DGO'!#REF!</definedName>
    <definedName name="_xlnm.Print_Area" localSheetId="1">'ACERAS Y CONTENES SALIDA HM'!$A$4:$G$60</definedName>
    <definedName name="_xlnm.Print_Area" localSheetId="3">'PPTO BANDEN (2)'!$A$2:$G$49</definedName>
    <definedName name="_xlnm.Print_Area" localSheetId="5">'PPTO BANDEN CALASAN '!$A$2:$G$49</definedName>
    <definedName name="_xlnm.Print_Area" localSheetId="2">'PPTO BANDEN IPBM'!$A$2:$G$49</definedName>
    <definedName name="_xlnm.Print_Area" localSheetId="4">'PPTO BANDEN JULITA 1'!$A$2:$G$49</definedName>
    <definedName name="AREA1" localSheetId="3">#REF!</definedName>
    <definedName name="AREA1" localSheetId="5">#REF!</definedName>
    <definedName name="AREA1" localSheetId="4">#REF!</definedName>
    <definedName name="AREA1">#REF!</definedName>
    <definedName name="AREA12" localSheetId="3">#REF!</definedName>
    <definedName name="AREA12" localSheetId="5">#REF!</definedName>
    <definedName name="AREA12" localSheetId="4">#REF!</definedName>
    <definedName name="AREA12">#REF!</definedName>
    <definedName name="AREA34" localSheetId="3">#REF!</definedName>
    <definedName name="AREA34" localSheetId="5">#REF!</definedName>
    <definedName name="AREA34" localSheetId="4">#REF!</definedName>
    <definedName name="AREA34">#REF!</definedName>
    <definedName name="AREA38" localSheetId="3">#REF!</definedName>
    <definedName name="AREA38" localSheetId="5">#REF!</definedName>
    <definedName name="AREA38" localSheetId="4">#REF!</definedName>
    <definedName name="AREA38">#REF!</definedName>
    <definedName name="ARQSA" localSheetId="3">#REF!</definedName>
    <definedName name="ARQSA" localSheetId="5">#REF!</definedName>
    <definedName name="ARQSA" localSheetId="4">#REF!</definedName>
    <definedName name="ARQSA">#REF!</definedName>
    <definedName name="BLOCK5">[5]Ana!$M$102</definedName>
    <definedName name="BLOCK6">[5]Ana!$M$146</definedName>
    <definedName name="BLOCK8">[5]Ana!$M$203</definedName>
    <definedName name="BLOCK820">[5]Ana!$M$181</definedName>
    <definedName name="bombeo" localSheetId="1" hidden="1">'[2]ANALISIS STO DGO'!#REF!</definedName>
    <definedName name="bombeo" localSheetId="3" hidden="1">'[2]ANALISIS STO DGO'!#REF!</definedName>
    <definedName name="bombeo" localSheetId="5" hidden="1">'[2]ANALISIS STO DGO'!#REF!</definedName>
    <definedName name="bombeo" localSheetId="2" hidden="1">'[2]ANALISIS STO DGO'!#REF!</definedName>
    <definedName name="bombeo" localSheetId="4" hidden="1">'[2]ANALISIS STO DGO'!#REF!</definedName>
    <definedName name="bombeo" hidden="1">'[2]ANALISIS STO DGO'!#REF!</definedName>
    <definedName name="BOTE">[5]Ins!$E$48</definedName>
    <definedName name="BT">[5]MOJornal!$D$30</definedName>
    <definedName name="bUENO" localSheetId="1" hidden="1">'[2]ANALISIS STO DGO'!#REF!</definedName>
    <definedName name="bUENO" localSheetId="3" hidden="1">'[2]ANALISIS STO DGO'!#REF!</definedName>
    <definedName name="bUENO" localSheetId="5" hidden="1">'[2]ANALISIS STO DGO'!#REF!</definedName>
    <definedName name="bUENO" localSheetId="2" hidden="1">'[2]ANALISIS STO DGO'!#REF!</definedName>
    <definedName name="bUENO" localSheetId="4" hidden="1">'[2]ANALISIS STO DGO'!#REF!</definedName>
    <definedName name="bUENO" hidden="1">'[2]ANALISIS STO DGO'!#REF!</definedName>
    <definedName name="bult" localSheetId="1" hidden="1">'[2]ANALISIS STO DGO'!#REF!</definedName>
    <definedName name="bult" localSheetId="3" hidden="1">'[2]ANALISIS STO DGO'!#REF!</definedName>
    <definedName name="bult" localSheetId="5" hidden="1">'[2]ANALISIS STO DGO'!#REF!</definedName>
    <definedName name="bult" localSheetId="2" hidden="1">'[2]ANALISIS STO DGO'!#REF!</definedName>
    <definedName name="bult" localSheetId="4" hidden="1">'[2]ANALISIS STO DGO'!#REF!</definedName>
    <definedName name="bult" hidden="1">'[2]ANALISIS STO DGO'!#REF!</definedName>
    <definedName name="bxcv" localSheetId="1" hidden="1">'[2]ANALISIS STO DGO'!#REF!</definedName>
    <definedName name="bxcv" localSheetId="3" hidden="1">'[2]ANALISIS STO DGO'!#REF!</definedName>
    <definedName name="bxcv" localSheetId="5" hidden="1">'[2]ANALISIS STO DGO'!#REF!</definedName>
    <definedName name="bxcv" localSheetId="2" hidden="1">'[2]ANALISIS STO DGO'!#REF!</definedName>
    <definedName name="bxcv" localSheetId="4" hidden="1">'[2]ANALISIS STO DGO'!#REF!</definedName>
    <definedName name="bxcv" hidden="1">'[2]ANALISIS STO DGO'!#REF!</definedName>
    <definedName name="CACERO60">[5]MOCuadrillas!$D$1050</definedName>
    <definedName name="CACEROML">[5]MOCuadrillas!$D$1053</definedName>
    <definedName name="CAL">[5]Ins!$E$335</definedName>
    <definedName name="CANTO">[5]Ana!$M$383</definedName>
    <definedName name="CARCOL2TAPA10RETALLE">[5]MOCuadrillas!$D$374</definedName>
    <definedName name="CARFP275">[5]MOCuadrillas!$D$409</definedName>
    <definedName name="CINTAPELIGRO">[5]Ins!$E$498</definedName>
    <definedName name="CIUPAISJAGS" localSheetId="3">#REF!</definedName>
    <definedName name="CIUPAISJAGS" localSheetId="5">#REF!</definedName>
    <definedName name="CIUPAISJAGS" localSheetId="4">#REF!</definedName>
    <definedName name="CIUPAISJAGS">#REF!</definedName>
    <definedName name="CIUPAISPROY" localSheetId="3">#REF!</definedName>
    <definedName name="CIUPAISPROY" localSheetId="5">#REF!</definedName>
    <definedName name="CIUPAISPROY" localSheetId="4">#REF!</definedName>
    <definedName name="CIUPAISPROY">#REF!</definedName>
    <definedName name="CLAVO">[5]Ins!$E$837</definedName>
    <definedName name="CLAVOA">[5]Ins!$E$839</definedName>
    <definedName name="COAND" localSheetId="1" hidden="1">'[2]ANALISIS STO DGO'!#REF!</definedName>
    <definedName name="COAND" localSheetId="3" hidden="1">'[2]ANALISIS STO DGO'!#REF!</definedName>
    <definedName name="COAND" localSheetId="5" hidden="1">'[2]ANALISIS STO DGO'!#REF!</definedName>
    <definedName name="COAND" localSheetId="2" hidden="1">'[2]ANALISIS STO DGO'!#REF!</definedName>
    <definedName name="COAND" localSheetId="4" hidden="1">'[2]ANALISIS STO DGO'!#REF!</definedName>
    <definedName name="COAND" hidden="1">'[2]ANALISIS STO DGO'!#REF!</definedName>
    <definedName name="CODO112">[5]Ins!$E$503</definedName>
    <definedName name="CODO12">[5]Ins!$E$500</definedName>
    <definedName name="CODO2E">[5]Ins!$E$504</definedName>
    <definedName name="CODO34">[5]Ins!$E$501</definedName>
    <definedName name="CODO3E">[5]Ins!$E$505</definedName>
    <definedName name="COLABORA1" localSheetId="3">#REF!</definedName>
    <definedName name="COLABORA1" localSheetId="5">#REF!</definedName>
    <definedName name="COLABORA1" localSheetId="4">#REF!</definedName>
    <definedName name="COLABORA1">#REF!</definedName>
    <definedName name="COLABORA2" localSheetId="3">#REF!</definedName>
    <definedName name="COLABORA2" localSheetId="5">#REF!</definedName>
    <definedName name="COLABORA2" localSheetId="4">#REF!</definedName>
    <definedName name="COLABORA2">#REF!</definedName>
    <definedName name="CONDULET3">[5]Ins!$E$565</definedName>
    <definedName name="CONTRA1" localSheetId="3">#REF!</definedName>
    <definedName name="CONTRA1" localSheetId="5">#REF!</definedName>
    <definedName name="CONTRA1" localSheetId="4">#REF!</definedName>
    <definedName name="CONTRA1">#REF!</definedName>
    <definedName name="CONTRA2" localSheetId="3">#REF!</definedName>
    <definedName name="CONTRA2" localSheetId="5">#REF!</definedName>
    <definedName name="CONTRA2" localSheetId="4">#REF!</definedName>
    <definedName name="CONTRA2">#REF!</definedName>
    <definedName name="cOR" localSheetId="1" hidden="1">'[2]ANALISIS STO DGO'!#REF!</definedName>
    <definedName name="cOR" localSheetId="3" hidden="1">'[2]ANALISIS STO DGO'!#REF!</definedName>
    <definedName name="cOR" localSheetId="5" hidden="1">'[2]ANALISIS STO DGO'!#REF!</definedName>
    <definedName name="cOR" localSheetId="2" hidden="1">'[2]ANALISIS STO DGO'!#REF!</definedName>
    <definedName name="cOR" localSheetId="4" hidden="1">'[2]ANALISIS STO DGO'!#REF!</definedName>
    <definedName name="cOR" hidden="1">'[2]ANALISIS STO DGO'!#REF!</definedName>
    <definedName name="cosa" localSheetId="1" hidden="1">'[2]ANALISIS STO DGO'!#REF!</definedName>
    <definedName name="cosa" localSheetId="3" hidden="1">'[2]ANALISIS STO DGO'!#REF!</definedName>
    <definedName name="cosa" localSheetId="5" hidden="1">'[2]ANALISIS STO DGO'!#REF!</definedName>
    <definedName name="cosa" localSheetId="2" hidden="1">'[2]ANALISIS STO DGO'!#REF!</definedName>
    <definedName name="cosa" localSheetId="4" hidden="1">'[2]ANALISIS STO DGO'!#REF!</definedName>
    <definedName name="cosa" hidden="1">'[2]ANALISIS STO DGO'!#REF!</definedName>
    <definedName name="cp_a3" localSheetId="1">#REF!</definedName>
    <definedName name="cp_a3" localSheetId="3">#REF!</definedName>
    <definedName name="cp_a3" localSheetId="5">#REF!</definedName>
    <definedName name="cp_a3" localSheetId="2">#REF!</definedName>
    <definedName name="cp_a3" localSheetId="4">#REF!</definedName>
    <definedName name="cp_a3">#REF!</definedName>
    <definedName name="CPVC">[5]Ins!$E$1374</definedName>
    <definedName name="cvrer" localSheetId="1" hidden="1">'[2]ANALISIS STO DGO'!#REF!</definedName>
    <definedName name="cvrer" localSheetId="3" hidden="1">'[2]ANALISIS STO DGO'!#REF!</definedName>
    <definedName name="cvrer" localSheetId="5" hidden="1">'[2]ANALISIS STO DGO'!#REF!</definedName>
    <definedName name="cvrer" localSheetId="2" hidden="1">'[2]ANALISIS STO DGO'!#REF!</definedName>
    <definedName name="cvrer" localSheetId="4" hidden="1">'[2]ANALISIS STO DGO'!#REF!</definedName>
    <definedName name="cvrer" hidden="1">'[2]ANALISIS STO DGO'!#REF!</definedName>
    <definedName name="cvxs" localSheetId="1" hidden="1">'[2]ANALISIS STO DGO'!#REF!</definedName>
    <definedName name="cvxs" localSheetId="3" hidden="1">'[2]ANALISIS STO DGO'!#REF!</definedName>
    <definedName name="cvxs" localSheetId="5" hidden="1">'[2]ANALISIS STO DGO'!#REF!</definedName>
    <definedName name="cvxs" localSheetId="2" hidden="1">'[2]ANALISIS STO DGO'!#REF!</definedName>
    <definedName name="cvxs" localSheetId="4" hidden="1">'[2]ANALISIS STO DGO'!#REF!</definedName>
    <definedName name="cvxs" hidden="1">'[2]ANALISIS STO DGO'!#REF!</definedName>
    <definedName name="d" localSheetId="1" hidden="1">'[2]ANALISIS STO DGO'!#REF!</definedName>
    <definedName name="d" localSheetId="3" hidden="1">'[2]ANALISIS STO DGO'!#REF!</definedName>
    <definedName name="d" localSheetId="5" hidden="1">'[2]ANALISIS STO DGO'!#REF!</definedName>
    <definedName name="d" localSheetId="2" hidden="1">'[2]ANALISIS STO DGO'!#REF!</definedName>
    <definedName name="d" localSheetId="4" hidden="1">'[2]ANALISIS STO DGO'!#REF!</definedName>
    <definedName name="d" hidden="1">'[2]ANALISIS STO DGO'!#REF!</definedName>
    <definedName name="DEDE" localSheetId="1" hidden="1">#REF!</definedName>
    <definedName name="DEDE" localSheetId="3" hidden="1">#REF!</definedName>
    <definedName name="DEDE" localSheetId="5" hidden="1">#REF!</definedName>
    <definedName name="DEDE" localSheetId="2" hidden="1">#REF!</definedName>
    <definedName name="DEDE" localSheetId="4" hidden="1">#REF!</definedName>
    <definedName name="DEDE" hidden="1">#REF!</definedName>
    <definedName name="DEDE2" localSheetId="1" hidden="1">#REF!</definedName>
    <definedName name="DEDE2" localSheetId="3" hidden="1">#REF!</definedName>
    <definedName name="DEDE2" localSheetId="5" hidden="1">#REF!</definedName>
    <definedName name="DEDE2" localSheetId="2" hidden="1">#REF!</definedName>
    <definedName name="DEDE2" localSheetId="4" hidden="1">#REF!</definedName>
    <definedName name="DEDE2" hidden="1">#REF!</definedName>
    <definedName name="DEDE3" localSheetId="1" hidden="1">#REF!</definedName>
    <definedName name="DEDE3" localSheetId="3" hidden="1">#REF!</definedName>
    <definedName name="DEDE3" localSheetId="5" hidden="1">#REF!</definedName>
    <definedName name="DEDE3" localSheetId="2" hidden="1">#REF!</definedName>
    <definedName name="DEDE3" localSheetId="4" hidden="1">#REF!</definedName>
    <definedName name="DEDE3" hidden="1">#REF!</definedName>
    <definedName name="DEDE5" localSheetId="1" hidden="1">#REF!</definedName>
    <definedName name="DEDE5" localSheetId="3" hidden="1">#REF!</definedName>
    <definedName name="DEDE5" localSheetId="5" hidden="1">#REF!</definedName>
    <definedName name="DEDE5" localSheetId="2" hidden="1">#REF!</definedName>
    <definedName name="DEDE5" localSheetId="4" hidden="1">#REF!</definedName>
    <definedName name="DEDE5" hidden="1">#REF!</definedName>
    <definedName name="DEDE6" localSheetId="1" hidden="1">#REF!</definedName>
    <definedName name="DEDE6" localSheetId="3" hidden="1">#REF!</definedName>
    <definedName name="DEDE6" localSheetId="5" hidden="1">#REF!</definedName>
    <definedName name="DEDE6" localSheetId="2" hidden="1">#REF!</definedName>
    <definedName name="DEDE6" localSheetId="4" hidden="1">#REF!</definedName>
    <definedName name="DEDE6" hidden="1">#REF!</definedName>
    <definedName name="DEDE7" localSheetId="1" hidden="1">#REF!</definedName>
    <definedName name="DEDE7" localSheetId="3" hidden="1">#REF!</definedName>
    <definedName name="DEDE7" localSheetId="5" hidden="1">#REF!</definedName>
    <definedName name="DEDE7" localSheetId="2" hidden="1">#REF!</definedName>
    <definedName name="DEDE7" localSheetId="4" hidden="1">#REF!</definedName>
    <definedName name="DEDE7" hidden="1">#REF!</definedName>
    <definedName name="DESENCCOL">[5]MOCuadrillas!$D$382</definedName>
    <definedName name="DESENCFP275">[5]MOCuadrillas!$D$385</definedName>
    <definedName name="DESPACE1" localSheetId="3">#REF!</definedName>
    <definedName name="DESPACE1" localSheetId="5">#REF!</definedName>
    <definedName name="DESPACE1" localSheetId="4">#REF!</definedName>
    <definedName name="DESPACE1">#REF!</definedName>
    <definedName name="DESPACE2" localSheetId="3">#REF!</definedName>
    <definedName name="DESPACE2" localSheetId="5">#REF!</definedName>
    <definedName name="DESPACE2" localSheetId="4">#REF!</definedName>
    <definedName name="DESPACE2">#REF!</definedName>
    <definedName name="DESPACEMALLA" localSheetId="3">#REF!</definedName>
    <definedName name="DESPACEMALLA" localSheetId="5">#REF!</definedName>
    <definedName name="DESPACEMALLA" localSheetId="4">#REF!</definedName>
    <definedName name="DESPACEMALLA">#REF!</definedName>
    <definedName name="DESPCLA" localSheetId="3">#REF!</definedName>
    <definedName name="DESPCLA" localSheetId="5">#REF!</definedName>
    <definedName name="DESPCLA" localSheetId="4">#REF!</definedName>
    <definedName name="DESPCLA">#REF!</definedName>
    <definedName name="DESPMAD1" localSheetId="3">#REF!</definedName>
    <definedName name="DESPMAD1" localSheetId="5">#REF!</definedName>
    <definedName name="DESPMAD1" localSheetId="4">#REF!</definedName>
    <definedName name="DESPMAD1">#REF!</definedName>
    <definedName name="DESPMAD2" localSheetId="3">#REF!</definedName>
    <definedName name="DESPMAD2" localSheetId="5">#REF!</definedName>
    <definedName name="DESPMAD2" localSheetId="4">#REF!</definedName>
    <definedName name="DESPMAD2">#REF!</definedName>
    <definedName name="dIOS" localSheetId="1" hidden="1">'[2]ANALISIS STO DGO'!#REF!</definedName>
    <definedName name="dIOS" localSheetId="3" hidden="1">'[2]ANALISIS STO DGO'!#REF!</definedName>
    <definedName name="dIOS" localSheetId="5" hidden="1">'[2]ANALISIS STO DGO'!#REF!</definedName>
    <definedName name="dIOS" localSheetId="2" hidden="1">'[2]ANALISIS STO DGO'!#REF!</definedName>
    <definedName name="dIOS" localSheetId="4" hidden="1">'[2]ANALISIS STO DGO'!#REF!</definedName>
    <definedName name="dIOS" hidden="1">'[2]ANALISIS STO DGO'!#REF!</definedName>
    <definedName name="DIRJAGS" localSheetId="3">#REF!</definedName>
    <definedName name="DIRJAGS" localSheetId="5">#REF!</definedName>
    <definedName name="DIRJAGS" localSheetId="4">#REF!</definedName>
    <definedName name="DIRJAGS">#REF!</definedName>
    <definedName name="DIRPROY" localSheetId="3">#REF!</definedName>
    <definedName name="DIRPROY" localSheetId="5">#REF!</definedName>
    <definedName name="DIRPROY" localSheetId="4">#REF!</definedName>
    <definedName name="DIRPROY">#REF!</definedName>
    <definedName name="DIVISAEURO" localSheetId="3">[5]Ins!#REF!</definedName>
    <definedName name="DIVISAEURO" localSheetId="5">[5]Ins!#REF!</definedName>
    <definedName name="DIVISAEURO" localSheetId="4">[5]Ins!#REF!</definedName>
    <definedName name="DIVISAEURO">[5]Ins!#REF!</definedName>
    <definedName name="DIVISAUSA" localSheetId="3">[5]Ins!#REF!</definedName>
    <definedName name="DIVISAUSA" localSheetId="5">[5]Ins!#REF!</definedName>
    <definedName name="DIVISAUSA" localSheetId="4">[5]Ins!#REF!</definedName>
    <definedName name="DIVISAUSA">[5]Ins!#REF!</definedName>
    <definedName name="dsd" localSheetId="1" hidden="1">'[2]ANALISIS STO DGO'!#REF!</definedName>
    <definedName name="dsd" localSheetId="3" hidden="1">'[2]ANALISIS STO DGO'!#REF!</definedName>
    <definedName name="dsd" localSheetId="5" hidden="1">'[2]ANALISIS STO DGO'!#REF!</definedName>
    <definedName name="dsd" localSheetId="2" hidden="1">'[2]ANALISIS STO DGO'!#REF!</definedName>
    <definedName name="dsd" localSheetId="4" hidden="1">'[2]ANALISIS STO DGO'!#REF!</definedName>
    <definedName name="dsd" hidden="1">'[2]ANALISIS STO DGO'!#REF!</definedName>
    <definedName name="Electrico2" localSheetId="1" hidden="1">'[8]ANALISIS STO DGO'!#REF!</definedName>
    <definedName name="Electrico2" localSheetId="3" hidden="1">'[8]ANALISIS STO DGO'!#REF!</definedName>
    <definedName name="Electrico2" localSheetId="5" hidden="1">'[8]ANALISIS STO DGO'!#REF!</definedName>
    <definedName name="Electrico2" localSheetId="2" hidden="1">'[8]ANALISIS STO DGO'!#REF!</definedName>
    <definedName name="Electrico2" localSheetId="4" hidden="1">'[8]ANALISIS STO DGO'!#REF!</definedName>
    <definedName name="Electrico2" hidden="1">'[8]ANALISIS STO DGO'!#REF!</definedName>
    <definedName name="EMAILARQSA" localSheetId="3">#REF!</definedName>
    <definedName name="EMAILARQSA" localSheetId="5">#REF!</definedName>
    <definedName name="EMAILARQSA" localSheetId="4">#REF!</definedName>
    <definedName name="EMAILARQSA">#REF!</definedName>
    <definedName name="EMAILJAGS" localSheetId="3">#REF!</definedName>
    <definedName name="EMAILJAGS" localSheetId="5">#REF!</definedName>
    <definedName name="EMAILJAGS" localSheetId="4">#REF!</definedName>
    <definedName name="EMAILJAGS">#REF!</definedName>
    <definedName name="EMERGE" localSheetId="1" hidden="1">'[2]ANALISIS STO DGO'!#REF!</definedName>
    <definedName name="EMERGE" localSheetId="3" hidden="1">'[2]ANALISIS STO DGO'!#REF!</definedName>
    <definedName name="EMERGE" localSheetId="5" hidden="1">'[2]ANALISIS STO DGO'!#REF!</definedName>
    <definedName name="EMERGE" localSheetId="2" hidden="1">'[2]ANALISIS STO DGO'!#REF!</definedName>
    <definedName name="EMERGE" localSheetId="4" hidden="1">'[2]ANALISIS STO DGO'!#REF!</definedName>
    <definedName name="EMERGE" hidden="1">'[2]ANALISIS STO DGO'!#REF!</definedName>
    <definedName name="EMERGENCY" localSheetId="1" hidden="1">'[2]ANALISIS STO DGO'!#REF!</definedName>
    <definedName name="EMERGENCY" localSheetId="3" hidden="1">'[2]ANALISIS STO DGO'!#REF!</definedName>
    <definedName name="EMERGENCY" localSheetId="5" hidden="1">'[2]ANALISIS STO DGO'!#REF!</definedName>
    <definedName name="EMERGENCY" localSheetId="2" hidden="1">'[2]ANALISIS STO DGO'!#REF!</definedName>
    <definedName name="EMERGENCY" localSheetId="4" hidden="1">'[2]ANALISIS STO DGO'!#REF!</definedName>
    <definedName name="EMERGENCY" hidden="1">'[2]ANALISIS STO DGO'!#REF!</definedName>
    <definedName name="EMPINTMA">[5]Ana!$M$407</definedName>
    <definedName name="EMPPULSCOL">[5]Ana!$M$422</definedName>
    <definedName name="equipos" localSheetId="1" hidden="1">'[2]ANALISIS STO DGO'!#REF!</definedName>
    <definedName name="equipos" localSheetId="3" hidden="1">'[2]ANALISIS STO DGO'!#REF!</definedName>
    <definedName name="equipos" localSheetId="5" hidden="1">'[2]ANALISIS STO DGO'!#REF!</definedName>
    <definedName name="equipos" localSheetId="2" hidden="1">'[2]ANALISIS STO DGO'!#REF!</definedName>
    <definedName name="equipos" localSheetId="4" hidden="1">'[2]ANALISIS STO DGO'!#REF!</definedName>
    <definedName name="equipos" hidden="1">'[2]ANALISIS STO DGO'!#REF!</definedName>
    <definedName name="ere" localSheetId="1" hidden="1">'[9]ANALISIS STO DGO'!#REF!</definedName>
    <definedName name="ere" localSheetId="3" hidden="1">'[9]ANALISIS STO DGO'!#REF!</definedName>
    <definedName name="ere" localSheetId="5" hidden="1">'[9]ANALISIS STO DGO'!#REF!</definedName>
    <definedName name="ere" localSheetId="2" hidden="1">'[9]ANALISIS STO DGO'!#REF!</definedName>
    <definedName name="ere" localSheetId="4" hidden="1">'[9]ANALISIS STO DGO'!#REF!</definedName>
    <definedName name="ere" hidden="1">'[9]ANALISIS STO DGO'!#REF!</definedName>
    <definedName name="erterter" localSheetId="1" hidden="1">'[2]ANALISIS STO DGO'!#REF!</definedName>
    <definedName name="erterter" localSheetId="3" hidden="1">'[2]ANALISIS STO DGO'!#REF!</definedName>
    <definedName name="erterter" localSheetId="5" hidden="1">'[2]ANALISIS STO DGO'!#REF!</definedName>
    <definedName name="erterter" localSheetId="2" hidden="1">'[2]ANALISIS STO DGO'!#REF!</definedName>
    <definedName name="erterter" localSheetId="4" hidden="1">'[2]ANALISIS STO DGO'!#REF!</definedName>
    <definedName name="erterter" hidden="1">'[2]ANALISIS STO DGO'!#REF!</definedName>
    <definedName name="erwetet" localSheetId="1" hidden="1">'[2]ANALISIS STO DGO'!#REF!</definedName>
    <definedName name="erwetet" localSheetId="3" hidden="1">'[2]ANALISIS STO DGO'!#REF!</definedName>
    <definedName name="erwetet" localSheetId="5" hidden="1">'[2]ANALISIS STO DGO'!#REF!</definedName>
    <definedName name="erwetet" localSheetId="2" hidden="1">'[2]ANALISIS STO DGO'!#REF!</definedName>
    <definedName name="erwetet" localSheetId="4" hidden="1">'[2]ANALISIS STO DGO'!#REF!</definedName>
    <definedName name="erwetet" hidden="1">'[2]ANALISIS STO DGO'!#REF!</definedName>
    <definedName name="EXCCALMANO3">[5]MOCuadrillas!$D$595</definedName>
    <definedName name="EXCRCOM3">[5]MOCuadrillas!$D$602</definedName>
    <definedName name="EXCRCOM7">[5]MOCuadrillas!$D$604</definedName>
    <definedName name="EXCRDURMANO3">[5]MOCuadrillas!$D$605</definedName>
    <definedName name="EXCTIERRAMANO3">[5]MOCuadrillas!$D$611</definedName>
    <definedName name="fd" localSheetId="1" hidden="1">'[10]ANALISIS STO DGO'!#REF!</definedName>
    <definedName name="fd" localSheetId="3" hidden="1">'[10]ANALISIS STO DGO'!#REF!</definedName>
    <definedName name="fd" localSheetId="5" hidden="1">'[10]ANALISIS STO DGO'!#REF!</definedName>
    <definedName name="fd" localSheetId="2" hidden="1">'[10]ANALISIS STO DGO'!#REF!</definedName>
    <definedName name="fd" localSheetId="4" hidden="1">'[10]ANALISIS STO DGO'!#REF!</definedName>
    <definedName name="fd" hidden="1">'[10]ANALISIS STO DGO'!#REF!</definedName>
    <definedName name="FECHA_PRESENTACION" localSheetId="1">#REF!</definedName>
    <definedName name="FECHA_PRESENTACION" localSheetId="3">#REF!</definedName>
    <definedName name="FECHA_PRESENTACION" localSheetId="5">#REF!</definedName>
    <definedName name="FECHA_PRESENTACION" localSheetId="2">#REF!</definedName>
    <definedName name="FECHA_PRESENTACION" localSheetId="4">#REF!</definedName>
    <definedName name="FECHA_PRESENTACION">#REF!</definedName>
    <definedName name="FECHA_REVISION" localSheetId="1">#REF!</definedName>
    <definedName name="FECHA_REVISION" localSheetId="3">#REF!</definedName>
    <definedName name="FECHA_REVISION" localSheetId="5">#REF!</definedName>
    <definedName name="FECHA_REVISION" localSheetId="2">#REF!</definedName>
    <definedName name="FECHA_REVISION" localSheetId="4">#REF!</definedName>
    <definedName name="FECHA_REVISION">#REF!</definedName>
    <definedName name="FECHACREACION" localSheetId="3">#REF!</definedName>
    <definedName name="FECHACREACION" localSheetId="5">#REF!</definedName>
    <definedName name="FECHACREACION" localSheetId="4">#REF!</definedName>
    <definedName name="FECHACREACION">#REF!</definedName>
    <definedName name="FEO" localSheetId="1" hidden="1">'[2]ANALISIS STO DGO'!#REF!</definedName>
    <definedName name="FEO" localSheetId="3" hidden="1">'[2]ANALISIS STO DGO'!#REF!</definedName>
    <definedName name="FEO" localSheetId="5" hidden="1">'[2]ANALISIS STO DGO'!#REF!</definedName>
    <definedName name="FEO" localSheetId="2" hidden="1">'[2]ANALISIS STO DGO'!#REF!</definedName>
    <definedName name="FEO" localSheetId="4" hidden="1">'[2]ANALISIS STO DGO'!#REF!</definedName>
    <definedName name="FEO" hidden="1">'[2]ANALISIS STO DGO'!#REF!</definedName>
    <definedName name="FF" localSheetId="1" hidden="1">#REF!</definedName>
    <definedName name="FF" localSheetId="3" hidden="1">#REF!</definedName>
    <definedName name="FF" localSheetId="5" hidden="1">#REF!</definedName>
    <definedName name="FF" localSheetId="2" hidden="1">#REF!</definedName>
    <definedName name="FF" localSheetId="4" hidden="1">#REF!</definedName>
    <definedName name="FF" hidden="1">#REF!</definedName>
    <definedName name="ffff" localSheetId="1" hidden="1">#REF!</definedName>
    <definedName name="ffff" localSheetId="3" hidden="1">#REF!</definedName>
    <definedName name="ffff" localSheetId="5" hidden="1">#REF!</definedName>
    <definedName name="ffff" localSheetId="2" hidden="1">#REF!</definedName>
    <definedName name="ffff" localSheetId="4" hidden="1">#REF!</definedName>
    <definedName name="ffff" hidden="1">#REF!</definedName>
    <definedName name="fioa" localSheetId="1" hidden="1">'[2]ANALISIS STO DGO'!#REF!</definedName>
    <definedName name="fioa" localSheetId="3" hidden="1">'[2]ANALISIS STO DGO'!#REF!</definedName>
    <definedName name="fioa" localSheetId="5" hidden="1">'[2]ANALISIS STO DGO'!#REF!</definedName>
    <definedName name="fioa" localSheetId="2" hidden="1">'[2]ANALISIS STO DGO'!#REF!</definedName>
    <definedName name="fioa" localSheetId="4" hidden="1">'[2]ANALISIS STO DGO'!#REF!</definedName>
    <definedName name="fioa" hidden="1">'[2]ANALISIS STO DGO'!#REF!</definedName>
    <definedName name="fionl" localSheetId="1" hidden="1">'[2]ANALISIS STO DGO'!#REF!</definedName>
    <definedName name="fionl" localSheetId="3" hidden="1">'[2]ANALISIS STO DGO'!#REF!</definedName>
    <definedName name="fionl" localSheetId="5" hidden="1">'[2]ANALISIS STO DGO'!#REF!</definedName>
    <definedName name="fionl" localSheetId="2" hidden="1">'[2]ANALISIS STO DGO'!#REF!</definedName>
    <definedName name="fionl" localSheetId="4" hidden="1">'[2]ANALISIS STO DGO'!#REF!</definedName>
    <definedName name="fionl" hidden="1">'[2]ANALISIS STO DGO'!#REF!</definedName>
    <definedName name="fkep" localSheetId="1" hidden="1">'[2]ANALISIS STO DGO'!#REF!</definedName>
    <definedName name="fkep" localSheetId="3" hidden="1">'[2]ANALISIS STO DGO'!#REF!</definedName>
    <definedName name="fkep" localSheetId="5" hidden="1">'[2]ANALISIS STO DGO'!#REF!</definedName>
    <definedName name="fkep" localSheetId="2" hidden="1">'[2]ANALISIS STO DGO'!#REF!</definedName>
    <definedName name="fkep" localSheetId="4" hidden="1">'[2]ANALISIS STO DGO'!#REF!</definedName>
    <definedName name="fkep" hidden="1">'[2]ANALISIS STO DGO'!#REF!</definedName>
    <definedName name="fsadfasdf" localSheetId="1" hidden="1">'[2]ANALISIS STO DGO'!#REF!</definedName>
    <definedName name="fsadfasdf" localSheetId="3" hidden="1">'[2]ANALISIS STO DGO'!#REF!</definedName>
    <definedName name="fsadfasdf" localSheetId="5" hidden="1">'[2]ANALISIS STO DGO'!#REF!</definedName>
    <definedName name="fsadfasdf" localSheetId="2" hidden="1">'[2]ANALISIS STO DGO'!#REF!</definedName>
    <definedName name="fsadfasdf" localSheetId="4" hidden="1">'[2]ANALISIS STO DGO'!#REF!</definedName>
    <definedName name="fsadfasdf" hidden="1">'[2]ANALISIS STO DGO'!#REF!</definedName>
    <definedName name="fsdfklj" localSheetId="1" hidden="1">'[2]ANALISIS STO DGO'!#REF!</definedName>
    <definedName name="fsdfklj" localSheetId="3" hidden="1">'[2]ANALISIS STO DGO'!#REF!</definedName>
    <definedName name="fsdfklj" localSheetId="5" hidden="1">'[2]ANALISIS STO DGO'!#REF!</definedName>
    <definedName name="fsdfklj" localSheetId="2" hidden="1">'[2]ANALISIS STO DGO'!#REF!</definedName>
    <definedName name="fsdfklj" localSheetId="4" hidden="1">'[2]ANALISIS STO DGO'!#REF!</definedName>
    <definedName name="fsdfklj" hidden="1">'[2]ANALISIS STO DGO'!#REF!</definedName>
    <definedName name="Garcia" localSheetId="1" hidden="1">'[2]ANALISIS STO DGO'!#REF!</definedName>
    <definedName name="Garcia" localSheetId="3" hidden="1">'[2]ANALISIS STO DGO'!#REF!</definedName>
    <definedName name="Garcia" localSheetId="5" hidden="1">'[2]ANALISIS STO DGO'!#REF!</definedName>
    <definedName name="Garcia" localSheetId="2" hidden="1">'[2]ANALISIS STO DGO'!#REF!</definedName>
    <definedName name="Garcia" localSheetId="4" hidden="1">'[2]ANALISIS STO DGO'!#REF!</definedName>
    <definedName name="Garcia" hidden="1">'[2]ANALISIS STO DGO'!#REF!</definedName>
    <definedName name="GFGFF" localSheetId="1" hidden="1">#REF!</definedName>
    <definedName name="GFGFF" localSheetId="3" hidden="1">#REF!</definedName>
    <definedName name="GFGFF" localSheetId="5" hidden="1">#REF!</definedName>
    <definedName name="GFGFF" localSheetId="2" hidden="1">#REF!</definedName>
    <definedName name="GFGFF" localSheetId="4" hidden="1">#REF!</definedName>
    <definedName name="GFGFF" hidden="1">#REF!</definedName>
    <definedName name="gfj" localSheetId="1" hidden="1">'[2]ANALISIS STO DGO'!#REF!</definedName>
    <definedName name="gfj" localSheetId="3" hidden="1">'[2]ANALISIS STO DGO'!#REF!</definedName>
    <definedName name="gfj" localSheetId="5" hidden="1">'[2]ANALISIS STO DGO'!#REF!</definedName>
    <definedName name="gfj" localSheetId="2" hidden="1">'[2]ANALISIS STO DGO'!#REF!</definedName>
    <definedName name="gfj" localSheetId="4" hidden="1">'[2]ANALISIS STO DGO'!#REF!</definedName>
    <definedName name="gfj" hidden="1">'[2]ANALISIS STO DGO'!#REF!</definedName>
    <definedName name="GFSG" localSheetId="1" hidden="1">#REF!</definedName>
    <definedName name="GFSG" localSheetId="3" hidden="1">#REF!</definedName>
    <definedName name="GFSG" localSheetId="5" hidden="1">#REF!</definedName>
    <definedName name="GFSG" localSheetId="2" hidden="1">#REF!</definedName>
    <definedName name="GFSG" localSheetId="4" hidden="1">#REF!</definedName>
    <definedName name="GFSG" hidden="1">#REF!</definedName>
    <definedName name="ghg" localSheetId="1" hidden="1">'[2]ANALISIS STO DGO'!#REF!</definedName>
    <definedName name="ghg" localSheetId="3" hidden="1">'[2]ANALISIS STO DGO'!#REF!</definedName>
    <definedName name="ghg" localSheetId="5" hidden="1">'[2]ANALISIS STO DGO'!#REF!</definedName>
    <definedName name="ghg" localSheetId="2" hidden="1">'[2]ANALISIS STO DGO'!#REF!</definedName>
    <definedName name="ghg" localSheetId="4" hidden="1">'[2]ANALISIS STO DGO'!#REF!</definedName>
    <definedName name="ghg" hidden="1">'[2]ANALISIS STO DGO'!#REF!</definedName>
    <definedName name="GOSEI" localSheetId="1" hidden="1">'[2]ANALISIS STO DGO'!#REF!</definedName>
    <definedName name="GOSEI" localSheetId="3" hidden="1">'[2]ANALISIS STO DGO'!#REF!</definedName>
    <definedName name="GOSEI" localSheetId="5" hidden="1">'[2]ANALISIS STO DGO'!#REF!</definedName>
    <definedName name="GOSEI" localSheetId="2" hidden="1">'[2]ANALISIS STO DGO'!#REF!</definedName>
    <definedName name="GOSEI" localSheetId="4" hidden="1">'[2]ANALISIS STO DGO'!#REF!</definedName>
    <definedName name="GOSEI" hidden="1">'[2]ANALISIS STO DGO'!#REF!</definedName>
    <definedName name="GRAVA">[5]Ins!$E$54</definedName>
    <definedName name="GUIAANT">[5]Herram!$H$2</definedName>
    <definedName name="h" localSheetId="1" hidden="1">'[2]ANALISIS STO DGO'!#REF!</definedName>
    <definedName name="h" localSheetId="3" hidden="1">'[2]ANALISIS STO DGO'!#REF!</definedName>
    <definedName name="h" localSheetId="5" hidden="1">'[2]ANALISIS STO DGO'!#REF!</definedName>
    <definedName name="h" localSheetId="2" hidden="1">'[2]ANALISIS STO DGO'!#REF!</definedName>
    <definedName name="h" localSheetId="4" hidden="1">'[2]ANALISIS STO DGO'!#REF!</definedName>
    <definedName name="h" hidden="1">'[2]ANALISIS STO DGO'!#REF!</definedName>
    <definedName name="HILO">[5]Herram!$E$24</definedName>
    <definedName name="hola" localSheetId="1" hidden="1">#REF!</definedName>
    <definedName name="hola" localSheetId="3" hidden="1">#REF!</definedName>
    <definedName name="hola" localSheetId="5" hidden="1">#REF!</definedName>
    <definedName name="hola" localSheetId="2" hidden="1">#REF!</definedName>
    <definedName name="hola" localSheetId="4" hidden="1">#REF!</definedName>
    <definedName name="hola" hidden="1">#REF!</definedName>
    <definedName name="HORM124">[5]Ana!$M$3293</definedName>
    <definedName name="HORM124LIGADORA">[5]Ana!$M$3300</definedName>
    <definedName name="HORM135">[5]Ana!$M$3272</definedName>
    <definedName name="HORM135LIGADORA">[5]Ana!$M$3279</definedName>
    <definedName name="HORM140">[5]Ana!$M$3139</definedName>
    <definedName name="HORM180">[5]Ana!$M$3147</definedName>
    <definedName name="HORM210">[5]Ana!$M$3151</definedName>
    <definedName name="HORM240">[5]Ana!$M$3155</definedName>
    <definedName name="htyrt" localSheetId="1" hidden="1">'[2]ANALISIS STO DGO'!#REF!</definedName>
    <definedName name="htyrt" localSheetId="3" hidden="1">'[2]ANALISIS STO DGO'!#REF!</definedName>
    <definedName name="htyrt" localSheetId="5" hidden="1">'[2]ANALISIS STO DGO'!#REF!</definedName>
    <definedName name="htyrt" localSheetId="2" hidden="1">'[2]ANALISIS STO DGO'!#REF!</definedName>
    <definedName name="htyrt" localSheetId="4" hidden="1">'[2]ANALISIS STO DGO'!#REF!</definedName>
    <definedName name="htyrt" hidden="1">'[2]ANALISIS STO DGO'!#REF!</definedName>
    <definedName name="ilsa" localSheetId="1" hidden="1">'[2]ANALISIS STO DGO'!#REF!</definedName>
    <definedName name="ilsa" localSheetId="3" hidden="1">'[2]ANALISIS STO DGO'!#REF!</definedName>
    <definedName name="ilsa" localSheetId="5" hidden="1">'[2]ANALISIS STO DGO'!#REF!</definedName>
    <definedName name="ilsa" localSheetId="2" hidden="1">'[2]ANALISIS STO DGO'!#REF!</definedName>
    <definedName name="ilsa" localSheetId="4" hidden="1">'[2]ANALISIS STO DGO'!#REF!</definedName>
    <definedName name="ilsa" hidden="1">'[2]ANALISIS STO DGO'!#REF!</definedName>
    <definedName name="IMPEST" localSheetId="3">[5]Ana!#REF!</definedName>
    <definedName name="IMPEST" localSheetId="5">[5]Ana!#REF!</definedName>
    <definedName name="IMPEST" localSheetId="4">[5]Ana!#REF!</definedName>
    <definedName name="IMPEST">[5]Ana!#REF!</definedName>
    <definedName name="J" localSheetId="3" hidden="1">{#N/A,#N/A,FALSE,"Planilha";#N/A,#N/A,FALSE,"Resumo";#N/A,#N/A,FALSE,"Fisico";#N/A,#N/A,FALSE,"Financeiro";#N/A,#N/A,FALSE,"Financeiro"}</definedName>
    <definedName name="J" localSheetId="5" hidden="1">{#N/A,#N/A,FALSE,"Planilha";#N/A,#N/A,FALSE,"Resumo";#N/A,#N/A,FALSE,"Fisico";#N/A,#N/A,FALSE,"Financeiro";#N/A,#N/A,FALSE,"Financeiro"}</definedName>
    <definedName name="J" localSheetId="2" hidden="1">{#N/A,#N/A,FALSE,"Planilha";#N/A,#N/A,FALSE,"Resumo";#N/A,#N/A,FALSE,"Fisico";#N/A,#N/A,FALSE,"Financeiro";#N/A,#N/A,FALSE,"Financeiro"}</definedName>
    <definedName name="J" localSheetId="4" hidden="1">{#N/A,#N/A,FALSE,"Planilha";#N/A,#N/A,FALSE,"Resumo";#N/A,#N/A,FALSE,"Fisico";#N/A,#N/A,FALSE,"Financeiro";#N/A,#N/A,FALSE,"Financeiro"}</definedName>
    <definedName name="J" hidden="1">{#N/A,#N/A,FALSE,"Planilha";#N/A,#N/A,FALSE,"Resumo";#N/A,#N/A,FALSE,"Fisico";#N/A,#N/A,FALSE,"Financeiro";#N/A,#N/A,FALSE,"Financeiro"}</definedName>
    <definedName name="JAGS" localSheetId="3">#REF!</definedName>
    <definedName name="JAGS" localSheetId="5">#REF!</definedName>
    <definedName name="JAGS" localSheetId="4">#REF!</definedName>
    <definedName name="JAGS">#REF!</definedName>
    <definedName name="jfuoe" localSheetId="1" hidden="1">'[2]ANALISIS STO DGO'!#REF!</definedName>
    <definedName name="jfuoe" localSheetId="3" hidden="1">'[2]ANALISIS STO DGO'!#REF!</definedName>
    <definedName name="jfuoe" localSheetId="5" hidden="1">'[2]ANALISIS STO DGO'!#REF!</definedName>
    <definedName name="jfuoe" localSheetId="2" hidden="1">'[2]ANALISIS STO DGO'!#REF!</definedName>
    <definedName name="jfuoe" localSheetId="4" hidden="1">'[2]ANALISIS STO DGO'!#REF!</definedName>
    <definedName name="jfuoe" hidden="1">'[2]ANALISIS STO DGO'!#REF!</definedName>
    <definedName name="jiro" localSheetId="1" hidden="1">'[2]ANALISIS STO DGO'!#REF!</definedName>
    <definedName name="jiro" localSheetId="3" hidden="1">'[2]ANALISIS STO DGO'!#REF!</definedName>
    <definedName name="jiro" localSheetId="5" hidden="1">'[2]ANALISIS STO DGO'!#REF!</definedName>
    <definedName name="jiro" localSheetId="2" hidden="1">'[2]ANALISIS STO DGO'!#REF!</definedName>
    <definedName name="jiro" localSheetId="4" hidden="1">'[2]ANALISIS STO DGO'!#REF!</definedName>
    <definedName name="jiro" hidden="1">'[2]ANALISIS STO DGO'!#REF!</definedName>
    <definedName name="key" localSheetId="1" hidden="1">#REF!</definedName>
    <definedName name="key" localSheetId="3" hidden="1">#REF!</definedName>
    <definedName name="key" localSheetId="5" hidden="1">#REF!</definedName>
    <definedName name="key" localSheetId="2" hidden="1">#REF!</definedName>
    <definedName name="key" localSheetId="4" hidden="1">#REF!</definedName>
    <definedName name="key" hidden="1">#REF!</definedName>
    <definedName name="lb" localSheetId="1" hidden="1">#REF!</definedName>
    <definedName name="lb" localSheetId="3" hidden="1">#REF!</definedName>
    <definedName name="lb" localSheetId="5" hidden="1">#REF!</definedName>
    <definedName name="lb" localSheetId="2" hidden="1">#REF!</definedName>
    <definedName name="lb" localSheetId="4" hidden="1">#REF!</definedName>
    <definedName name="lb" hidden="1">#REF!</definedName>
    <definedName name="LINE" localSheetId="1" hidden="1">'[2]ANALISIS STO DGO'!#REF!</definedName>
    <definedName name="LINE" localSheetId="3" hidden="1">'[2]ANALISIS STO DGO'!#REF!</definedName>
    <definedName name="LINE" localSheetId="5" hidden="1">'[2]ANALISIS STO DGO'!#REF!</definedName>
    <definedName name="LINE" localSheetId="2" hidden="1">'[2]ANALISIS STO DGO'!#REF!</definedName>
    <definedName name="LINE" localSheetId="4" hidden="1">'[2]ANALISIS STO DGO'!#REF!</definedName>
    <definedName name="LINE" hidden="1">'[2]ANALISIS STO DGO'!#REF!</definedName>
    <definedName name="lineout" localSheetId="1" hidden="1">'[2]ANALISIS STO DGO'!#REF!</definedName>
    <definedName name="lineout" localSheetId="3" hidden="1">'[2]ANALISIS STO DGO'!#REF!</definedName>
    <definedName name="lineout" localSheetId="5" hidden="1">'[2]ANALISIS STO DGO'!#REF!</definedName>
    <definedName name="lineout" localSheetId="2" hidden="1">'[2]ANALISIS STO DGO'!#REF!</definedName>
    <definedName name="lineout" localSheetId="4" hidden="1">'[2]ANALISIS STO DGO'!#REF!</definedName>
    <definedName name="lineout" hidden="1">'[2]ANALISIS STO DGO'!#REF!</definedName>
    <definedName name="lios" localSheetId="1" hidden="1">'[2]ANALISIS STO DGO'!#REF!</definedName>
    <definedName name="lios" localSheetId="3" hidden="1">'[2]ANALISIS STO DGO'!#REF!</definedName>
    <definedName name="lios" localSheetId="5" hidden="1">'[2]ANALISIS STO DGO'!#REF!</definedName>
    <definedName name="lios" localSheetId="2" hidden="1">'[2]ANALISIS STO DGO'!#REF!</definedName>
    <definedName name="lios" localSheetId="4" hidden="1">'[2]ANALISIS STO DGO'!#REF!</definedName>
    <definedName name="lios" hidden="1">'[2]ANALISIS STO DGO'!#REF!</definedName>
    <definedName name="lipo" localSheetId="1" hidden="1">'[2]ANALISIS STO DGO'!#REF!</definedName>
    <definedName name="lipo" localSheetId="3" hidden="1">'[2]ANALISIS STO DGO'!#REF!</definedName>
    <definedName name="lipo" localSheetId="5" hidden="1">'[2]ANALISIS STO DGO'!#REF!</definedName>
    <definedName name="lipo" localSheetId="2" hidden="1">'[2]ANALISIS STO DGO'!#REF!</definedName>
    <definedName name="lipo" localSheetId="4" hidden="1">'[2]ANALISIS STO DGO'!#REF!</definedName>
    <definedName name="lipo" hidden="1">'[2]ANALISIS STO DGO'!#REF!</definedName>
    <definedName name="lor" localSheetId="1" hidden="1">'[2]ANALISIS STO DGO'!#REF!</definedName>
    <definedName name="lor" localSheetId="3" hidden="1">'[2]ANALISIS STO DGO'!#REF!</definedName>
    <definedName name="lor" localSheetId="5" hidden="1">'[2]ANALISIS STO DGO'!#REF!</definedName>
    <definedName name="lor" localSheetId="2" hidden="1">'[2]ANALISIS STO DGO'!#REF!</definedName>
    <definedName name="lor" localSheetId="4" hidden="1">'[2]ANALISIS STO DGO'!#REF!</definedName>
    <definedName name="lor" hidden="1">'[2]ANALISIS STO DGO'!#REF!</definedName>
    <definedName name="LUIS" localSheetId="1" hidden="1">'[8]ANALISIS STO DGO'!#REF!</definedName>
    <definedName name="LUIS" localSheetId="3" hidden="1">'[8]ANALISIS STO DGO'!#REF!</definedName>
    <definedName name="LUIS" localSheetId="5" hidden="1">'[8]ANALISIS STO DGO'!#REF!</definedName>
    <definedName name="LUIS" localSheetId="2" hidden="1">'[8]ANALISIS STO DGO'!#REF!</definedName>
    <definedName name="LUIS" localSheetId="4" hidden="1">'[8]ANALISIS STO DGO'!#REF!</definedName>
    <definedName name="LUIS" hidden="1">'[8]ANALISIS STO DGO'!#REF!</definedName>
    <definedName name="M" localSheetId="1" hidden="1">#REF!</definedName>
    <definedName name="M" localSheetId="3" hidden="1">#REF!</definedName>
    <definedName name="M" localSheetId="5" hidden="1">#REF!</definedName>
    <definedName name="M" localSheetId="2" hidden="1">#REF!</definedName>
    <definedName name="M" localSheetId="4" hidden="1">#REF!</definedName>
    <definedName name="M" hidden="1">#REF!</definedName>
    <definedName name="MAAL">[5]MOJornal!$D$31</definedName>
    <definedName name="mandar" localSheetId="1" hidden="1">'[2]ANALISIS STO DGO'!#REF!</definedName>
    <definedName name="mandar" localSheetId="3" hidden="1">'[2]ANALISIS STO DGO'!#REF!</definedName>
    <definedName name="mandar" localSheetId="5" hidden="1">'[2]ANALISIS STO DGO'!#REF!</definedName>
    <definedName name="mandar" localSheetId="2" hidden="1">'[2]ANALISIS STO DGO'!#REF!</definedName>
    <definedName name="mandar" localSheetId="4" hidden="1">'[2]ANALISIS STO DGO'!#REF!</definedName>
    <definedName name="mandar" hidden="1">'[2]ANALISIS STO DGO'!#REF!</definedName>
    <definedName name="marian" localSheetId="1" hidden="1">'[2]ANALISIS STO DGO'!#REF!</definedName>
    <definedName name="marian" localSheetId="3" hidden="1">'[2]ANALISIS STO DGO'!#REF!</definedName>
    <definedName name="marian" localSheetId="5" hidden="1">'[2]ANALISIS STO DGO'!#REF!</definedName>
    <definedName name="marian" localSheetId="2" hidden="1">'[2]ANALISIS STO DGO'!#REF!</definedName>
    <definedName name="marian" localSheetId="4" hidden="1">'[2]ANALISIS STO DGO'!#REF!</definedName>
    <definedName name="marian" hidden="1">'[2]ANALISIS STO DGO'!#REF!</definedName>
    <definedName name="marlon" localSheetId="1" hidden="1">'[6]ANALISIS STO DGO'!#REF!</definedName>
    <definedName name="marlon" localSheetId="3" hidden="1">'[6]ANALISIS STO DGO'!#REF!</definedName>
    <definedName name="marlon" localSheetId="5" hidden="1">'[6]ANALISIS STO DGO'!#REF!</definedName>
    <definedName name="marlon" localSheetId="2" hidden="1">'[6]ANALISIS STO DGO'!#REF!</definedName>
    <definedName name="marlon" localSheetId="4" hidden="1">'[6]ANALISIS STO DGO'!#REF!</definedName>
    <definedName name="marlon" hidden="1">'[6]ANALISIS STO DGO'!#REF!</definedName>
    <definedName name="Melina" localSheetId="1" hidden="1">'[2]ANALISIS STO DGO'!#REF!</definedName>
    <definedName name="Melina" localSheetId="3" hidden="1">'[2]ANALISIS STO DGO'!#REF!</definedName>
    <definedName name="Melina" localSheetId="5" hidden="1">'[2]ANALISIS STO DGO'!#REF!</definedName>
    <definedName name="Melina" localSheetId="2" hidden="1">'[2]ANALISIS STO DGO'!#REF!</definedName>
    <definedName name="Melina" localSheetId="4" hidden="1">'[2]ANALISIS STO DGO'!#REF!</definedName>
    <definedName name="Melina" hidden="1">'[2]ANALISIS STO DGO'!#REF!</definedName>
    <definedName name="mico" localSheetId="1" hidden="1">'[2]ANALISIS STO DGO'!#REF!</definedName>
    <definedName name="mico" localSheetId="3" hidden="1">'[2]ANALISIS STO DGO'!#REF!</definedName>
    <definedName name="mico" localSheetId="5" hidden="1">'[2]ANALISIS STO DGO'!#REF!</definedName>
    <definedName name="mico" localSheetId="2" hidden="1">'[2]ANALISIS STO DGO'!#REF!</definedName>
    <definedName name="mico" localSheetId="4" hidden="1">'[2]ANALISIS STO DGO'!#REF!</definedName>
    <definedName name="mico" hidden="1">'[2]ANALISIS STO DGO'!#REF!</definedName>
    <definedName name="mierda" localSheetId="1" hidden="1">#REF!</definedName>
    <definedName name="mierda" localSheetId="3" hidden="1">#REF!</definedName>
    <definedName name="mierda" localSheetId="5" hidden="1">#REF!</definedName>
    <definedName name="mierda" localSheetId="2" hidden="1">#REF!</definedName>
    <definedName name="mierda" localSheetId="4" hidden="1">#REF!</definedName>
    <definedName name="mierda" hidden="1">#REF!</definedName>
    <definedName name="Mion" localSheetId="1" hidden="1">'[2]ANALISIS STO DGO'!#REF!</definedName>
    <definedName name="Mion" localSheetId="3" hidden="1">'[2]ANALISIS STO DGO'!#REF!</definedName>
    <definedName name="Mion" localSheetId="5" hidden="1">'[2]ANALISIS STO DGO'!#REF!</definedName>
    <definedName name="Mion" localSheetId="2" hidden="1">'[2]ANALISIS STO DGO'!#REF!</definedName>
    <definedName name="Mion" localSheetId="4" hidden="1">'[2]ANALISIS STO DGO'!#REF!</definedName>
    <definedName name="Mion" hidden="1">'[2]ANALISIS STO DGO'!#REF!</definedName>
    <definedName name="miuo" localSheetId="1" hidden="1">'[2]ANALISIS STO DGO'!#REF!</definedName>
    <definedName name="miuo" localSheetId="3" hidden="1">'[2]ANALISIS STO DGO'!#REF!</definedName>
    <definedName name="miuo" localSheetId="5" hidden="1">'[2]ANALISIS STO DGO'!#REF!</definedName>
    <definedName name="miuo" localSheetId="2" hidden="1">'[2]ANALISIS STO DGO'!#REF!</definedName>
    <definedName name="miuo" localSheetId="4" hidden="1">'[2]ANALISIS STO DGO'!#REF!</definedName>
    <definedName name="miuo" hidden="1">'[2]ANALISIS STO DGO'!#REF!</definedName>
    <definedName name="miutop" localSheetId="1" hidden="1">'[2]ANALISIS STO DGO'!#REF!</definedName>
    <definedName name="miutop" localSheetId="3" hidden="1">'[2]ANALISIS STO DGO'!#REF!</definedName>
    <definedName name="miutop" localSheetId="5" hidden="1">'[2]ANALISIS STO DGO'!#REF!</definedName>
    <definedName name="miutop" localSheetId="2" hidden="1">'[2]ANALISIS STO DGO'!#REF!</definedName>
    <definedName name="miutop" localSheetId="4" hidden="1">'[2]ANALISIS STO DGO'!#REF!</definedName>
    <definedName name="miutop" hidden="1">'[2]ANALISIS STO DGO'!#REF!</definedName>
    <definedName name="mmmmm" localSheetId="3" hidden="1">{#N/A,#N/A,FALSE,"Planilha";#N/A,#N/A,FALSE,"Resumo";#N/A,#N/A,FALSE,"Fisico";#N/A,#N/A,FALSE,"Financeiro";#N/A,#N/A,FALSE,"Financeiro"}</definedName>
    <definedName name="mmmmm" localSheetId="5" hidden="1">{#N/A,#N/A,FALSE,"Planilha";#N/A,#N/A,FALSE,"Resumo";#N/A,#N/A,FALSE,"Fisico";#N/A,#N/A,FALSE,"Financeiro";#N/A,#N/A,FALSE,"Financeiro"}</definedName>
    <definedName name="mmmmm" localSheetId="2" hidden="1">{#N/A,#N/A,FALSE,"Planilha";#N/A,#N/A,FALSE,"Resumo";#N/A,#N/A,FALSE,"Fisico";#N/A,#N/A,FALSE,"Financeiro";#N/A,#N/A,FALSE,"Financeiro"}</definedName>
    <definedName name="mmmmm" localSheetId="4" hidden="1">{#N/A,#N/A,FALSE,"Planilha";#N/A,#N/A,FALSE,"Resumo";#N/A,#N/A,FALSE,"Fisico";#N/A,#N/A,FALSE,"Financeiro";#N/A,#N/A,FALSE,"Financeiro"}</definedName>
    <definedName name="mmmmm" hidden="1">{#N/A,#N/A,FALSE,"Planilha";#N/A,#N/A,FALSE,"Resumo";#N/A,#N/A,FALSE,"Fisico";#N/A,#N/A,FALSE,"Financeiro";#N/A,#N/A,FALSE,"Financeiro"}</definedName>
    <definedName name="mmmmm_1" localSheetId="3" hidden="1">{#N/A,#N/A,FALSE,"Planilha";#N/A,#N/A,FALSE,"Resumo";#N/A,#N/A,FALSE,"Fisico";#N/A,#N/A,FALSE,"Financeiro";#N/A,#N/A,FALSE,"Financeiro"}</definedName>
    <definedName name="mmmmm_1" localSheetId="5" hidden="1">{#N/A,#N/A,FALSE,"Planilha";#N/A,#N/A,FALSE,"Resumo";#N/A,#N/A,FALSE,"Fisico";#N/A,#N/A,FALSE,"Financeiro";#N/A,#N/A,FALSE,"Financeiro"}</definedName>
    <definedName name="mmmmm_1" localSheetId="2" hidden="1">{#N/A,#N/A,FALSE,"Planilha";#N/A,#N/A,FALSE,"Resumo";#N/A,#N/A,FALSE,"Fisico";#N/A,#N/A,FALSE,"Financeiro";#N/A,#N/A,FALSE,"Financeiro"}</definedName>
    <definedName name="mmmmm_1" localSheetId="4" hidden="1">{#N/A,#N/A,FALSE,"Planilha";#N/A,#N/A,FALSE,"Resumo";#N/A,#N/A,FALSE,"Fisico";#N/A,#N/A,FALSE,"Financeiro";#N/A,#N/A,FALSE,"Financeiro"}</definedName>
    <definedName name="mmmmm_1" hidden="1">{#N/A,#N/A,FALSE,"Planilha";#N/A,#N/A,FALSE,"Resumo";#N/A,#N/A,FALSE,"Fisico";#N/A,#N/A,FALSE,"Financeiro";#N/A,#N/A,FALSE,"Financeiro"}</definedName>
    <definedName name="mmmmm_2" localSheetId="3" hidden="1">{#N/A,#N/A,FALSE,"Planilha";#N/A,#N/A,FALSE,"Resumo";#N/A,#N/A,FALSE,"Fisico";#N/A,#N/A,FALSE,"Financeiro";#N/A,#N/A,FALSE,"Financeiro"}</definedName>
    <definedName name="mmmmm_2" localSheetId="5" hidden="1">{#N/A,#N/A,FALSE,"Planilha";#N/A,#N/A,FALSE,"Resumo";#N/A,#N/A,FALSE,"Fisico";#N/A,#N/A,FALSE,"Financeiro";#N/A,#N/A,FALSE,"Financeiro"}</definedName>
    <definedName name="mmmmm_2" localSheetId="2" hidden="1">{#N/A,#N/A,FALSE,"Planilha";#N/A,#N/A,FALSE,"Resumo";#N/A,#N/A,FALSE,"Fisico";#N/A,#N/A,FALSE,"Financeiro";#N/A,#N/A,FALSE,"Financeiro"}</definedName>
    <definedName name="mmmmm_2" localSheetId="4" hidden="1">{#N/A,#N/A,FALSE,"Planilha";#N/A,#N/A,FALSE,"Resumo";#N/A,#N/A,FALSE,"Fisico";#N/A,#N/A,FALSE,"Financeiro";#N/A,#N/A,FALSE,"Financeiro"}</definedName>
    <definedName name="mmmmm_2" hidden="1">{#N/A,#N/A,FALSE,"Planilha";#N/A,#N/A,FALSE,"Resumo";#N/A,#N/A,FALSE,"Fisico";#N/A,#N/A,FALSE,"Financeiro";#N/A,#N/A,FALSE,"Financeiro"}</definedName>
    <definedName name="MOBASECON">[5]MOCuadrillas!$D$21</definedName>
    <definedName name="MOJO">[11]MOJornal!$A$7</definedName>
    <definedName name="montilla" localSheetId="1" hidden="1">'[2]ANALISIS STO DGO'!#REF!</definedName>
    <definedName name="montilla" localSheetId="3" hidden="1">'[2]ANALISIS STO DGO'!#REF!</definedName>
    <definedName name="montilla" localSheetId="5" hidden="1">'[2]ANALISIS STO DGO'!#REF!</definedName>
    <definedName name="montilla" localSheetId="2" hidden="1">'[2]ANALISIS STO DGO'!#REF!</definedName>
    <definedName name="montilla" localSheetId="4" hidden="1">'[2]ANALISIS STO DGO'!#REF!</definedName>
    <definedName name="montilla" hidden="1">'[2]ANALISIS STO DGO'!#REF!</definedName>
    <definedName name="MOPULIDO">[5]MOCuadrillas!$D$69</definedName>
    <definedName name="MORTERO12">[5]Ana!$M$4362</definedName>
    <definedName name="mortero14revoque" localSheetId="1">#REF!</definedName>
    <definedName name="mortero14revoque" localSheetId="3">#REF!</definedName>
    <definedName name="mortero14revoque" localSheetId="5">#REF!</definedName>
    <definedName name="mortero14revoque" localSheetId="2">#REF!</definedName>
    <definedName name="mortero14revoque" localSheetId="4">#REF!</definedName>
    <definedName name="mortero14revoque">#REF!</definedName>
    <definedName name="muro" localSheetId="1" hidden="1">'[2]ANALISIS STO DGO'!#REF!</definedName>
    <definedName name="muro" localSheetId="3" hidden="1">'[2]ANALISIS STO DGO'!#REF!</definedName>
    <definedName name="muro" localSheetId="5" hidden="1">'[2]ANALISIS STO DGO'!#REF!</definedName>
    <definedName name="muro" localSheetId="2" hidden="1">'[2]ANALISIS STO DGO'!#REF!</definedName>
    <definedName name="muro" localSheetId="4" hidden="1">'[2]ANALISIS STO DGO'!#REF!</definedName>
    <definedName name="muro" hidden="1">'[2]ANALISIS STO DGO'!#REF!</definedName>
    <definedName name="nada" localSheetId="1" hidden="1">'[2]ANALISIS STO DGO'!#REF!</definedName>
    <definedName name="nada" localSheetId="3" hidden="1">'[2]ANALISIS STO DGO'!#REF!</definedName>
    <definedName name="nada" localSheetId="5" hidden="1">'[2]ANALISIS STO DGO'!#REF!</definedName>
    <definedName name="nada" localSheetId="2" hidden="1">'[2]ANALISIS STO DGO'!#REF!</definedName>
    <definedName name="nada" localSheetId="4" hidden="1">'[2]ANALISIS STO DGO'!#REF!</definedName>
    <definedName name="nada" hidden="1">'[2]ANALISIS STO DGO'!#REF!</definedName>
    <definedName name="nion" localSheetId="1" hidden="1">'[2]ANALISIS STO DGO'!#REF!</definedName>
    <definedName name="nion" localSheetId="3" hidden="1">'[2]ANALISIS STO DGO'!#REF!</definedName>
    <definedName name="nion" localSheetId="5" hidden="1">'[2]ANALISIS STO DGO'!#REF!</definedName>
    <definedName name="nion" localSheetId="2" hidden="1">'[2]ANALISIS STO DGO'!#REF!</definedName>
    <definedName name="nion" localSheetId="4" hidden="1">'[2]ANALISIS STO DGO'!#REF!</definedName>
    <definedName name="nion" hidden="1">'[2]ANALISIS STO DGO'!#REF!</definedName>
    <definedName name="nuil" localSheetId="1" hidden="1">'[2]ANALISIS STO DGO'!#REF!</definedName>
    <definedName name="nuil" localSheetId="3" hidden="1">'[2]ANALISIS STO DGO'!#REF!</definedName>
    <definedName name="nuil" localSheetId="5" hidden="1">'[2]ANALISIS STO DGO'!#REF!</definedName>
    <definedName name="nuil" localSheetId="2" hidden="1">'[2]ANALISIS STO DGO'!#REF!</definedName>
    <definedName name="nuil" localSheetId="4" hidden="1">'[2]ANALISIS STO DGO'!#REF!</definedName>
    <definedName name="nuil" hidden="1">'[2]ANALISIS STO DGO'!#REF!</definedName>
    <definedName name="ok" localSheetId="1" hidden="1">#REF!</definedName>
    <definedName name="ok" localSheetId="3" hidden="1">#REF!</definedName>
    <definedName name="ok" localSheetId="5" hidden="1">#REF!</definedName>
    <definedName name="ok" localSheetId="2" hidden="1">#REF!</definedName>
    <definedName name="ok" localSheetId="4" hidden="1">#REF!</definedName>
    <definedName name="ok" hidden="1">#REF!</definedName>
    <definedName name="Olga" localSheetId="1" hidden="1">'[2]ANALISIS STO DGO'!#REF!</definedName>
    <definedName name="Olga" localSheetId="3" hidden="1">'[2]ANALISIS STO DGO'!#REF!</definedName>
    <definedName name="Olga" localSheetId="5" hidden="1">'[2]ANALISIS STO DGO'!#REF!</definedName>
    <definedName name="Olga" localSheetId="2" hidden="1">'[2]ANALISIS STO DGO'!#REF!</definedName>
    <definedName name="Olga" localSheetId="4" hidden="1">'[2]ANALISIS STO DGO'!#REF!</definedName>
    <definedName name="Olga" hidden="1">'[2]ANALISIS STO DGO'!#REF!</definedName>
    <definedName name="paroi" localSheetId="1" hidden="1">'[2]ANALISIS STO DGO'!#REF!</definedName>
    <definedName name="paroi" localSheetId="3" hidden="1">'[2]ANALISIS STO DGO'!#REF!</definedName>
    <definedName name="paroi" localSheetId="5" hidden="1">'[2]ANALISIS STO DGO'!#REF!</definedName>
    <definedName name="paroi" localSheetId="2" hidden="1">'[2]ANALISIS STO DGO'!#REF!</definedName>
    <definedName name="paroi" localSheetId="4" hidden="1">'[2]ANALISIS STO DGO'!#REF!</definedName>
    <definedName name="paroi" hidden="1">'[2]ANALISIS STO DGO'!#REF!</definedName>
    <definedName name="Payment_Needed">"Pago necesario"</definedName>
    <definedName name="PEDRO" localSheetId="1" hidden="1">'[2]ANALISIS STO DGO'!#REF!</definedName>
    <definedName name="PEDRO" localSheetId="3" hidden="1">'[2]ANALISIS STO DGO'!#REF!</definedName>
    <definedName name="PEDRO" localSheetId="5" hidden="1">'[2]ANALISIS STO DGO'!#REF!</definedName>
    <definedName name="PEDRO" localSheetId="2" hidden="1">'[2]ANALISIS STO DGO'!#REF!</definedName>
    <definedName name="PEDRO" localSheetId="4" hidden="1">'[2]ANALISIS STO DGO'!#REF!</definedName>
    <definedName name="PEDRO" hidden="1">'[2]ANALISIS STO DGO'!#REF!</definedName>
    <definedName name="pEOS" localSheetId="1" hidden="1">'[2]ANALISIS STO DGO'!#REF!</definedName>
    <definedName name="pEOS" localSheetId="3" hidden="1">'[2]ANALISIS STO DGO'!#REF!</definedName>
    <definedName name="pEOS" localSheetId="5" hidden="1">'[2]ANALISIS STO DGO'!#REF!</definedName>
    <definedName name="pEOS" localSheetId="2" hidden="1">'[2]ANALISIS STO DGO'!#REF!</definedName>
    <definedName name="pEOS" localSheetId="4" hidden="1">'[2]ANALISIS STO DGO'!#REF!</definedName>
    <definedName name="pEOS" hidden="1">'[2]ANALISIS STO DGO'!#REF!</definedName>
    <definedName name="pero" localSheetId="1" hidden="1">'[2]ANALISIS STO DGO'!#REF!</definedName>
    <definedName name="pero" localSheetId="3" hidden="1">'[2]ANALISIS STO DGO'!#REF!</definedName>
    <definedName name="pero" localSheetId="5" hidden="1">'[2]ANALISIS STO DGO'!#REF!</definedName>
    <definedName name="pero" localSheetId="2" hidden="1">'[2]ANALISIS STO DGO'!#REF!</definedName>
    <definedName name="pero" localSheetId="4" hidden="1">'[2]ANALISIS STO DGO'!#REF!</definedName>
    <definedName name="pero" hidden="1">'[2]ANALISIS STO DGO'!#REF!</definedName>
    <definedName name="perot" localSheetId="1" hidden="1">'[2]ANALISIS STO DGO'!#REF!</definedName>
    <definedName name="perot" localSheetId="3" hidden="1">'[2]ANALISIS STO DGO'!#REF!</definedName>
    <definedName name="perot" localSheetId="5" hidden="1">'[2]ANALISIS STO DGO'!#REF!</definedName>
    <definedName name="perot" localSheetId="2" hidden="1">'[2]ANALISIS STO DGO'!#REF!</definedName>
    <definedName name="perot" localSheetId="4" hidden="1">'[2]ANALISIS STO DGO'!#REF!</definedName>
    <definedName name="perot" hidden="1">'[2]ANALISIS STO DGO'!#REF!</definedName>
    <definedName name="PINO1x4x12BR">[5]Ins!$E$845</definedName>
    <definedName name="poiu" localSheetId="1" hidden="1">'[2]ANALISIS STO DGO'!#REF!</definedName>
    <definedName name="poiu" localSheetId="3" hidden="1">'[2]ANALISIS STO DGO'!#REF!</definedName>
    <definedName name="poiu" localSheetId="5" hidden="1">'[2]ANALISIS STO DGO'!#REF!</definedName>
    <definedName name="poiu" localSheetId="2" hidden="1">'[2]ANALISIS STO DGO'!#REF!</definedName>
    <definedName name="poiu" localSheetId="4" hidden="1">'[2]ANALISIS STO DGO'!#REF!</definedName>
    <definedName name="poiu" hidden="1">'[2]ANALISIS STO DGO'!#REF!</definedName>
    <definedName name="port" localSheetId="1" hidden="1">'[2]ANALISIS STO DGO'!#REF!</definedName>
    <definedName name="port" localSheetId="3" hidden="1">'[2]ANALISIS STO DGO'!#REF!</definedName>
    <definedName name="port" localSheetId="5" hidden="1">'[2]ANALISIS STO DGO'!#REF!</definedName>
    <definedName name="port" localSheetId="2" hidden="1">'[2]ANALISIS STO DGO'!#REF!</definedName>
    <definedName name="port" localSheetId="4" hidden="1">'[2]ANALISIS STO DGO'!#REF!</definedName>
    <definedName name="port" hidden="1">'[2]ANALISIS STO DGO'!#REF!</definedName>
    <definedName name="PROP" localSheetId="3">#REF!</definedName>
    <definedName name="PROP" localSheetId="5">#REF!</definedName>
    <definedName name="PROP" localSheetId="4">#REF!</definedName>
    <definedName name="PROP">#REF!</definedName>
    <definedName name="PROY" localSheetId="3">#REF!</definedName>
    <definedName name="PROY" localSheetId="5">#REF!</definedName>
    <definedName name="PROY" localSheetId="4">#REF!</definedName>
    <definedName name="PROY">#REF!</definedName>
    <definedName name="puerto" localSheetId="1" hidden="1">'[2]ANALISIS STO DGO'!#REF!</definedName>
    <definedName name="puerto" localSheetId="3" hidden="1">'[2]ANALISIS STO DGO'!#REF!</definedName>
    <definedName name="puerto" localSheetId="5" hidden="1">'[2]ANALISIS STO DGO'!#REF!</definedName>
    <definedName name="puerto" localSheetId="2" hidden="1">'[2]ANALISIS STO DGO'!#REF!</definedName>
    <definedName name="puerto" localSheetId="4" hidden="1">'[2]ANALISIS STO DGO'!#REF!</definedName>
    <definedName name="puerto" hidden="1">'[2]ANALISIS STO DGO'!#REF!</definedName>
    <definedName name="PWINCHE2000K">[12]Hoja1!$E$592</definedName>
    <definedName name="QQQ" localSheetId="1" hidden="1">'[2]ANALISIS STO DGO'!#REF!</definedName>
    <definedName name="QQQ" localSheetId="3" hidden="1">'[2]ANALISIS STO DGO'!#REF!</definedName>
    <definedName name="QQQ" localSheetId="5" hidden="1">'[2]ANALISIS STO DGO'!#REF!</definedName>
    <definedName name="QQQ" localSheetId="2" hidden="1">'[2]ANALISIS STO DGO'!#REF!</definedName>
    <definedName name="QQQ" localSheetId="4" hidden="1">'[2]ANALISIS STO DGO'!#REF!</definedName>
    <definedName name="QQQ" hidden="1">'[2]ANALISIS STO DGO'!#REF!</definedName>
    <definedName name="QUER" localSheetId="1" hidden="1">'[2]ANALISIS STO DGO'!#REF!</definedName>
    <definedName name="QUER" localSheetId="3" hidden="1">'[2]ANALISIS STO DGO'!#REF!</definedName>
    <definedName name="QUER" localSheetId="5" hidden="1">'[2]ANALISIS STO DGO'!#REF!</definedName>
    <definedName name="QUER" localSheetId="2" hidden="1">'[2]ANALISIS STO DGO'!#REF!</definedName>
    <definedName name="QUER" localSheetId="4" hidden="1">'[2]ANALISIS STO DGO'!#REF!</definedName>
    <definedName name="QUER" hidden="1">'[2]ANALISIS STO DGO'!#REF!</definedName>
    <definedName name="qwer" localSheetId="1" hidden="1">'[2]ANALISIS STO DGO'!#REF!</definedName>
    <definedName name="qwer" localSheetId="3" hidden="1">'[2]ANALISIS STO DGO'!#REF!</definedName>
    <definedName name="qwer" localSheetId="5" hidden="1">'[2]ANALISIS STO DGO'!#REF!</definedName>
    <definedName name="qwer" localSheetId="2" hidden="1">'[2]ANALISIS STO DGO'!#REF!</definedName>
    <definedName name="qwer" localSheetId="4" hidden="1">'[2]ANALISIS STO DGO'!#REF!</definedName>
    <definedName name="qwer" hidden="1">'[2]ANALISIS STO DGO'!#REF!</definedName>
    <definedName name="raul" localSheetId="1" hidden="1">'[2]ANALISIS STO DGO'!#REF!</definedName>
    <definedName name="raul" localSheetId="3" hidden="1">'[2]ANALISIS STO DGO'!#REF!</definedName>
    <definedName name="raul" localSheetId="5" hidden="1">'[2]ANALISIS STO DGO'!#REF!</definedName>
    <definedName name="raul" localSheetId="2" hidden="1">'[2]ANALISIS STO DGO'!#REF!</definedName>
    <definedName name="raul" localSheetId="4" hidden="1">'[2]ANALISIS STO DGO'!#REF!</definedName>
    <definedName name="raul" hidden="1">'[2]ANALISIS STO DGO'!#REF!</definedName>
    <definedName name="Reimbursement">"Reembolso"</definedName>
    <definedName name="RELLENOGRAN">[5]Ana!$M$4402</definedName>
    <definedName name="RELLENOREP">[5]Ana!$M$4443</definedName>
    <definedName name="REPLANTEOM2" localSheetId="3">'[5]Ana-Param'!#REF!</definedName>
    <definedName name="REPLANTEOM2" localSheetId="5">'[5]Ana-Param'!#REF!</definedName>
    <definedName name="REPLANTEOM2" localSheetId="4">'[5]Ana-Param'!#REF!</definedName>
    <definedName name="REPLANTEOM2">'[5]Ana-Param'!#REF!</definedName>
    <definedName name="retret" localSheetId="1" hidden="1">'[2]ANALISIS STO DGO'!#REF!</definedName>
    <definedName name="retret" localSheetId="3" hidden="1">'[2]ANALISIS STO DGO'!#REF!</definedName>
    <definedName name="retret" localSheetId="5" hidden="1">'[2]ANALISIS STO DGO'!#REF!</definedName>
    <definedName name="retret" localSheetId="2" hidden="1">'[2]ANALISIS STO DGO'!#REF!</definedName>
    <definedName name="retret" localSheetId="4" hidden="1">'[2]ANALISIS STO DGO'!#REF!</definedName>
    <definedName name="retret" hidden="1">'[2]ANALISIS STO DGO'!#REF!</definedName>
    <definedName name="RNCARQSA" localSheetId="3">#REF!</definedName>
    <definedName name="RNCARQSA" localSheetId="5">#REF!</definedName>
    <definedName name="RNCARQSA" localSheetId="4">#REF!</definedName>
    <definedName name="RNCARQSA">#REF!</definedName>
    <definedName name="RNCJAGS" localSheetId="3">#REF!</definedName>
    <definedName name="RNCJAGS" localSheetId="5">#REF!</definedName>
    <definedName name="RNCJAGS" localSheetId="4">#REF!</definedName>
    <definedName name="RNCJAGS">#REF!</definedName>
    <definedName name="rqwrwe" localSheetId="1" hidden="1">'[2]ANALISIS STO DGO'!#REF!</definedName>
    <definedName name="rqwrwe" localSheetId="3" hidden="1">'[2]ANALISIS STO DGO'!#REF!</definedName>
    <definedName name="rqwrwe" localSheetId="5" hidden="1">'[2]ANALISIS STO DGO'!#REF!</definedName>
    <definedName name="rqwrwe" localSheetId="2" hidden="1">'[2]ANALISIS STO DGO'!#REF!</definedName>
    <definedName name="rqwrwe" localSheetId="4" hidden="1">'[2]ANALISIS STO DGO'!#REF!</definedName>
    <definedName name="rqwrwe" hidden="1">'[2]ANALISIS STO DGO'!#REF!</definedName>
    <definedName name="santos" localSheetId="1" hidden="1">'[2]ANALISIS STO DGO'!#REF!</definedName>
    <definedName name="santos" localSheetId="3" hidden="1">'[2]ANALISIS STO DGO'!#REF!</definedName>
    <definedName name="santos" localSheetId="5" hidden="1">'[2]ANALISIS STO DGO'!#REF!</definedName>
    <definedName name="santos" localSheetId="2" hidden="1">'[2]ANALISIS STO DGO'!#REF!</definedName>
    <definedName name="santos" localSheetId="4" hidden="1">'[2]ANALISIS STO DGO'!#REF!</definedName>
    <definedName name="santos" hidden="1">'[2]ANALISIS STO DGO'!#REF!</definedName>
    <definedName name="sdfsdl" localSheetId="1" hidden="1">'[2]ANALISIS STO DGO'!#REF!</definedName>
    <definedName name="sdfsdl" localSheetId="3" hidden="1">'[2]ANALISIS STO DGO'!#REF!</definedName>
    <definedName name="sdfsdl" localSheetId="5" hidden="1">'[2]ANALISIS STO DGO'!#REF!</definedName>
    <definedName name="sdfsdl" localSheetId="2" hidden="1">'[2]ANALISIS STO DGO'!#REF!</definedName>
    <definedName name="sdfsdl" localSheetId="4" hidden="1">'[2]ANALISIS STO DGO'!#REF!</definedName>
    <definedName name="sdfsdl" hidden="1">'[2]ANALISIS STO DGO'!#REF!</definedName>
    <definedName name="sdsdf" localSheetId="1" hidden="1">'[2]ANALISIS STO DGO'!#REF!</definedName>
    <definedName name="sdsdf" localSheetId="3" hidden="1">'[2]ANALISIS STO DGO'!#REF!</definedName>
    <definedName name="sdsdf" localSheetId="5" hidden="1">'[2]ANALISIS STO DGO'!#REF!</definedName>
    <definedName name="sdsdf" localSheetId="2" hidden="1">'[2]ANALISIS STO DGO'!#REF!</definedName>
    <definedName name="sdsdf" localSheetId="4" hidden="1">'[2]ANALISIS STO DGO'!#REF!</definedName>
    <definedName name="sdsdf" hidden="1">'[2]ANALISIS STO DGO'!#REF!</definedName>
    <definedName name="sistema" localSheetId="1" hidden="1">'[2]ANALISIS STO DGO'!#REF!</definedName>
    <definedName name="sistema" localSheetId="3" hidden="1">'[2]ANALISIS STO DGO'!#REF!</definedName>
    <definedName name="sistema" localSheetId="5" hidden="1">'[2]ANALISIS STO DGO'!#REF!</definedName>
    <definedName name="sistema" localSheetId="2" hidden="1">'[2]ANALISIS STO DGO'!#REF!</definedName>
    <definedName name="sistema" localSheetId="4" hidden="1">'[2]ANALISIS STO DGO'!#REF!</definedName>
    <definedName name="sistema" hidden="1">'[2]ANALISIS STO DGO'!#REF!</definedName>
    <definedName name="sor" localSheetId="1" hidden="1">'[2]ANALISIS STO DGO'!#REF!</definedName>
    <definedName name="sor" localSheetId="3" hidden="1">'[2]ANALISIS STO DGO'!#REF!</definedName>
    <definedName name="sor" localSheetId="5" hidden="1">'[2]ANALISIS STO DGO'!#REF!</definedName>
    <definedName name="sor" localSheetId="2" hidden="1">'[2]ANALISIS STO DGO'!#REF!</definedName>
    <definedName name="sor" localSheetId="4" hidden="1">'[2]ANALISIS STO DGO'!#REF!</definedName>
    <definedName name="sor" hidden="1">'[2]ANALISIS STO DGO'!#REF!</definedName>
    <definedName name="sort" localSheetId="1" hidden="1">'[2]ANALISIS STO DGO'!#REF!</definedName>
    <definedName name="sort" localSheetId="3" hidden="1">'[2]ANALISIS STO DGO'!#REF!</definedName>
    <definedName name="sort" localSheetId="5" hidden="1">'[2]ANALISIS STO DGO'!#REF!</definedName>
    <definedName name="sort" localSheetId="2" hidden="1">'[2]ANALISIS STO DGO'!#REF!</definedName>
    <definedName name="sort" localSheetId="4" hidden="1">'[2]ANALISIS STO DGO'!#REF!</definedName>
    <definedName name="sort" hidden="1">'[2]ANALISIS STO DGO'!#REF!</definedName>
    <definedName name="super" localSheetId="1" hidden="1">'[2]ANALISIS STO DGO'!#REF!</definedName>
    <definedName name="super" localSheetId="3" hidden="1">'[2]ANALISIS STO DGO'!#REF!</definedName>
    <definedName name="super" localSheetId="5" hidden="1">'[2]ANALISIS STO DGO'!#REF!</definedName>
    <definedName name="super" localSheetId="2" hidden="1">'[2]ANALISIS STO DGO'!#REF!</definedName>
    <definedName name="super" localSheetId="4" hidden="1">'[2]ANALISIS STO DGO'!#REF!</definedName>
    <definedName name="super" hidden="1">'[2]ANALISIS STO DGO'!#REF!</definedName>
    <definedName name="TASA">[13]ReqGenerales!$F$7</definedName>
    <definedName name="tasa1" localSheetId="1">#REF!</definedName>
    <definedName name="tasa1" localSheetId="3">#REF!</definedName>
    <definedName name="tasa1" localSheetId="5">#REF!</definedName>
    <definedName name="tasa1" localSheetId="2">#REF!</definedName>
    <definedName name="tasa1" localSheetId="4">#REF!</definedName>
    <definedName name="tasa1">#REF!</definedName>
    <definedName name="TCAL">[5]MOJornal!$D$63</definedName>
    <definedName name="TELJAGS" localSheetId="3">#REF!</definedName>
    <definedName name="TELJAGS" localSheetId="5">#REF!</definedName>
    <definedName name="TELJAGS" localSheetId="4">#REF!</definedName>
    <definedName name="TELJAGS">#REF!</definedName>
    <definedName name="tiop" localSheetId="1" hidden="1">'[2]ANALISIS STO DGO'!#REF!</definedName>
    <definedName name="tiop" localSheetId="3" hidden="1">'[2]ANALISIS STO DGO'!#REF!</definedName>
    <definedName name="tiop" localSheetId="5" hidden="1">'[2]ANALISIS STO DGO'!#REF!</definedName>
    <definedName name="tiop" localSheetId="2" hidden="1">'[2]ANALISIS STO DGO'!#REF!</definedName>
    <definedName name="tiop" localSheetId="4" hidden="1">'[2]ANALISIS STO DGO'!#REF!</definedName>
    <definedName name="tiop" hidden="1">'[2]ANALISIS STO DGO'!#REF!</definedName>
    <definedName name="toldo" localSheetId="1" hidden="1">'[2]ANALISIS STO DGO'!#REF!</definedName>
    <definedName name="toldo" localSheetId="3" hidden="1">'[2]ANALISIS STO DGO'!#REF!</definedName>
    <definedName name="toldo" localSheetId="5" hidden="1">'[2]ANALISIS STO DGO'!#REF!</definedName>
    <definedName name="toldo" localSheetId="2" hidden="1">'[2]ANALISIS STO DGO'!#REF!</definedName>
    <definedName name="toldo" localSheetId="4" hidden="1">'[2]ANALISIS STO DGO'!#REF!</definedName>
    <definedName name="toldo" hidden="1">'[2]ANALISIS STO DGO'!#REF!</definedName>
    <definedName name="tratamiento" localSheetId="1" hidden="1">'[2]ANALISIS STO DGO'!#REF!</definedName>
    <definedName name="tratamiento" localSheetId="3" hidden="1">'[2]ANALISIS STO DGO'!#REF!</definedName>
    <definedName name="tratamiento" localSheetId="5" hidden="1">'[2]ANALISIS STO DGO'!#REF!</definedName>
    <definedName name="tratamiento" localSheetId="2" hidden="1">'[2]ANALISIS STO DGO'!#REF!</definedName>
    <definedName name="tratamiento" localSheetId="4" hidden="1">'[2]ANALISIS STO DGO'!#REF!</definedName>
    <definedName name="tratamiento" hidden="1">'[2]ANALISIS STO DGO'!#REF!</definedName>
    <definedName name="TUBOPVCSDR26X112">[5]Ins!$E$1423</definedName>
    <definedName name="TUBOPVCSDR26X12">[5]Ins!$E$1420</definedName>
    <definedName name="TUBOPVCSDR26X2">[5]Ins!$E$1424</definedName>
    <definedName name="TUBOPVCSDR26X3">[5]Ins!$E$1425</definedName>
    <definedName name="TUBOPVCSDR26X34">[5]Ins!$E$1421</definedName>
    <definedName name="TUERRES" localSheetId="1" hidden="1">'[2]ANALISIS STO DGO'!#REF!</definedName>
    <definedName name="TUERRES" localSheetId="3" hidden="1">'[2]ANALISIS STO DGO'!#REF!</definedName>
    <definedName name="TUERRES" localSheetId="5" hidden="1">'[2]ANALISIS STO DGO'!#REF!</definedName>
    <definedName name="TUERRES" localSheetId="2" hidden="1">'[2]ANALISIS STO DGO'!#REF!</definedName>
    <definedName name="TUERRES" localSheetId="4" hidden="1">'[2]ANALISIS STO DGO'!#REF!</definedName>
    <definedName name="TUERRES" hidden="1">'[2]ANALISIS STO DGO'!#REF!</definedName>
    <definedName name="Turo" localSheetId="1" hidden="1">'[2]ANALISIS STO DGO'!#REF!</definedName>
    <definedName name="Turo" localSheetId="3" hidden="1">'[2]ANALISIS STO DGO'!#REF!</definedName>
    <definedName name="Turo" localSheetId="5" hidden="1">'[2]ANALISIS STO DGO'!#REF!</definedName>
    <definedName name="Turo" localSheetId="2" hidden="1">'[2]ANALISIS STO DGO'!#REF!</definedName>
    <definedName name="Turo" localSheetId="4" hidden="1">'[2]ANALISIS STO DGO'!#REF!</definedName>
    <definedName name="Turo" hidden="1">'[2]ANALISIS STO DGO'!#REF!</definedName>
    <definedName name="USOSMADERA" localSheetId="3">#REF!</definedName>
    <definedName name="USOSMADERA" localSheetId="5">#REF!</definedName>
    <definedName name="USOSMADERA" localSheetId="4">#REF!</definedName>
    <definedName name="USOSMADERA">#REF!</definedName>
    <definedName name="Val" localSheetId="1" hidden="1">'[2]ANALISIS STO DGO'!#REF!</definedName>
    <definedName name="Val" localSheetId="3" hidden="1">'[2]ANALISIS STO DGO'!#REF!</definedName>
    <definedName name="Val" localSheetId="5" hidden="1">'[2]ANALISIS STO DGO'!#REF!</definedName>
    <definedName name="Val" localSheetId="2" hidden="1">'[2]ANALISIS STO DGO'!#REF!</definedName>
    <definedName name="Val" localSheetId="4" hidden="1">'[2]ANALISIS STO DGO'!#REF!</definedName>
    <definedName name="Val" hidden="1">'[2]ANALISIS STO DGO'!#REF!</definedName>
    <definedName name="Valve" localSheetId="1" hidden="1">'[2]ANALISIS STO DGO'!#REF!</definedName>
    <definedName name="Valve" localSheetId="3" hidden="1">'[2]ANALISIS STO DGO'!#REF!</definedName>
    <definedName name="Valve" localSheetId="5" hidden="1">'[2]ANALISIS STO DGO'!#REF!</definedName>
    <definedName name="Valve" localSheetId="2" hidden="1">'[2]ANALISIS STO DGO'!#REF!</definedName>
    <definedName name="Valve" localSheetId="4" hidden="1">'[2]ANALISIS STO DGO'!#REF!</definedName>
    <definedName name="Valve" hidden="1">'[2]ANALISIS STO DGO'!#REF!</definedName>
    <definedName name="valvulas" localSheetId="1" hidden="1">'[2]ANALISIS STO DGO'!#REF!</definedName>
    <definedName name="valvulas" localSheetId="3" hidden="1">'[2]ANALISIS STO DGO'!#REF!</definedName>
    <definedName name="valvulas" localSheetId="5" hidden="1">'[2]ANALISIS STO DGO'!#REF!</definedName>
    <definedName name="valvulas" localSheetId="2" hidden="1">'[2]ANALISIS STO DGO'!#REF!</definedName>
    <definedName name="valvulas" localSheetId="4" hidden="1">'[2]ANALISIS STO DGO'!#REF!</definedName>
    <definedName name="valvulas" hidden="1">'[2]ANALISIS STO DGO'!#REF!</definedName>
    <definedName name="vzxcvsdfsf" localSheetId="1" hidden="1">'[2]ANALISIS STO DGO'!#REF!</definedName>
    <definedName name="vzxcvsdfsf" localSheetId="3" hidden="1">'[2]ANALISIS STO DGO'!#REF!</definedName>
    <definedName name="vzxcvsdfsf" localSheetId="5" hidden="1">'[2]ANALISIS STO DGO'!#REF!</definedName>
    <definedName name="vzxcvsdfsf" localSheetId="2" hidden="1">'[2]ANALISIS STO DGO'!#REF!</definedName>
    <definedName name="vzxcvsdfsf" localSheetId="4" hidden="1">'[2]ANALISIS STO DGO'!#REF!</definedName>
    <definedName name="vzxcvsdfsf" hidden="1">'[2]ANALISIS STO DGO'!#REF!</definedName>
    <definedName name="w" localSheetId="1" hidden="1">'[8]ANALISIS STO DGO'!#REF!</definedName>
    <definedName name="w" localSheetId="3" hidden="1">'[8]ANALISIS STO DGO'!#REF!</definedName>
    <definedName name="w" localSheetId="5" hidden="1">'[8]ANALISIS STO DGO'!#REF!</definedName>
    <definedName name="w" localSheetId="2" hidden="1">'[8]ANALISIS STO DGO'!#REF!</definedName>
    <definedName name="w" localSheetId="4" hidden="1">'[8]ANALISIS STO DGO'!#REF!</definedName>
    <definedName name="w" hidden="1">'[8]ANALISIS STO DGO'!#REF!</definedName>
    <definedName name="WARE" localSheetId="1" hidden="1">'[2]ANALISIS STO DGO'!#REF!</definedName>
    <definedName name="WARE" localSheetId="3" hidden="1">'[2]ANALISIS STO DGO'!#REF!</definedName>
    <definedName name="WARE" localSheetId="5" hidden="1">'[2]ANALISIS STO DGO'!#REF!</definedName>
    <definedName name="WARE" localSheetId="2" hidden="1">'[2]ANALISIS STO DGO'!#REF!</definedName>
    <definedName name="WARE" localSheetId="4" hidden="1">'[2]ANALISIS STO DGO'!#REF!</definedName>
    <definedName name="WARE" hidden="1">'[2]ANALISIS STO DGO'!#REF!</definedName>
    <definedName name="ware." localSheetId="1" hidden="1">'[2]ANALISIS STO DGO'!#REF!</definedName>
    <definedName name="ware." localSheetId="3" hidden="1">'[2]ANALISIS STO DGO'!#REF!</definedName>
    <definedName name="ware." localSheetId="5" hidden="1">'[2]ANALISIS STO DGO'!#REF!</definedName>
    <definedName name="ware." localSheetId="2" hidden="1">'[2]ANALISIS STO DGO'!#REF!</definedName>
    <definedName name="ware." localSheetId="4" hidden="1">'[2]ANALISIS STO DGO'!#REF!</definedName>
    <definedName name="ware." hidden="1">'[2]ANALISIS STO DGO'!#REF!</definedName>
    <definedName name="ware.1" localSheetId="1" hidden="1">'[2]ANALISIS STO DGO'!#REF!</definedName>
    <definedName name="ware.1" localSheetId="3" hidden="1">'[2]ANALISIS STO DGO'!#REF!</definedName>
    <definedName name="ware.1" localSheetId="5" hidden="1">'[2]ANALISIS STO DGO'!#REF!</definedName>
    <definedName name="ware.1" localSheetId="2" hidden="1">'[2]ANALISIS STO DGO'!#REF!</definedName>
    <definedName name="ware.1" localSheetId="4" hidden="1">'[2]ANALISIS STO DGO'!#REF!</definedName>
    <definedName name="ware.1" hidden="1">'[2]ANALISIS STO DGO'!#REF!</definedName>
    <definedName name="WAREHOUSE" localSheetId="1" hidden="1">'[2]ANALISIS STO DGO'!#REF!</definedName>
    <definedName name="WAREHOUSE" localSheetId="3" hidden="1">'[2]ANALISIS STO DGO'!#REF!</definedName>
    <definedName name="WAREHOUSE" localSheetId="5" hidden="1">'[2]ANALISIS STO DGO'!#REF!</definedName>
    <definedName name="WAREHOUSE" localSheetId="2" hidden="1">'[2]ANALISIS STO DGO'!#REF!</definedName>
    <definedName name="WAREHOUSE" localSheetId="4" hidden="1">'[2]ANALISIS STO DGO'!#REF!</definedName>
    <definedName name="WAREHOUSE" hidden="1">'[2]ANALISIS STO DGO'!#REF!</definedName>
    <definedName name="was" localSheetId="1" hidden="1">'[2]ANALISIS STO DGO'!#REF!</definedName>
    <definedName name="was" localSheetId="3" hidden="1">'[2]ANALISIS STO DGO'!#REF!</definedName>
    <definedName name="was" localSheetId="5" hidden="1">'[2]ANALISIS STO DGO'!#REF!</definedName>
    <definedName name="was" localSheetId="2" hidden="1">'[2]ANALISIS STO DGO'!#REF!</definedName>
    <definedName name="was" localSheetId="4" hidden="1">'[2]ANALISIS STO DGO'!#REF!</definedName>
    <definedName name="was" hidden="1">'[2]ANALISIS STO DGO'!#REF!</definedName>
    <definedName name="wert0" localSheetId="1" hidden="1">#REF!</definedName>
    <definedName name="wert0" localSheetId="3" hidden="1">#REF!</definedName>
    <definedName name="wert0" localSheetId="5" hidden="1">#REF!</definedName>
    <definedName name="wert0" localSheetId="2" hidden="1">#REF!</definedName>
    <definedName name="wert0" localSheetId="4" hidden="1">#REF!</definedName>
    <definedName name="wert0" hidden="1">#REF!</definedName>
    <definedName name="wilson" localSheetId="1" hidden="1">'[2]ANALISIS STO DGO'!#REF!</definedName>
    <definedName name="wilson" localSheetId="3" hidden="1">'[2]ANALISIS STO DGO'!#REF!</definedName>
    <definedName name="wilson" localSheetId="5" hidden="1">'[2]ANALISIS STO DGO'!#REF!</definedName>
    <definedName name="wilson" localSheetId="2" hidden="1">'[2]ANALISIS STO DGO'!#REF!</definedName>
    <definedName name="wilson" localSheetId="4" hidden="1">'[2]ANALISIS STO DGO'!#REF!</definedName>
    <definedName name="wilson" hidden="1">'[2]ANALISIS STO DGO'!#REF!</definedName>
    <definedName name="Wimaldy" localSheetId="1" hidden="1">'[2]ANALISIS STO DGO'!#REF!</definedName>
    <definedName name="Wimaldy" localSheetId="3" hidden="1">'[2]ANALISIS STO DGO'!#REF!</definedName>
    <definedName name="Wimaldy" localSheetId="5" hidden="1">'[2]ANALISIS STO DGO'!#REF!</definedName>
    <definedName name="Wimaldy" localSheetId="2" hidden="1">'[2]ANALISIS STO DGO'!#REF!</definedName>
    <definedName name="Wimaldy" localSheetId="4" hidden="1">'[2]ANALISIS STO DGO'!#REF!</definedName>
    <definedName name="Wimaldy" hidden="1">'[2]ANALISIS STO DGO'!#REF!</definedName>
    <definedName name="wrn.Orçamento." localSheetId="3" hidden="1">{#N/A,#N/A,FALSE,"Planilha";#N/A,#N/A,FALSE,"Resumo";#N/A,#N/A,FALSE,"Fisico";#N/A,#N/A,FALSE,"Financeiro";#N/A,#N/A,FALSE,"Financeiro"}</definedName>
    <definedName name="wrn.Orçamento." localSheetId="5" hidden="1">{#N/A,#N/A,FALSE,"Planilha";#N/A,#N/A,FALSE,"Resumo";#N/A,#N/A,FALSE,"Fisico";#N/A,#N/A,FALSE,"Financeiro";#N/A,#N/A,FALSE,"Financeiro"}</definedName>
    <definedName name="wrn.Orçamento." localSheetId="2" hidden="1">{#N/A,#N/A,FALSE,"Planilha";#N/A,#N/A,FALSE,"Resumo";#N/A,#N/A,FALSE,"Fisico";#N/A,#N/A,FALSE,"Financeiro";#N/A,#N/A,FALSE,"Financeiro"}</definedName>
    <definedName name="wrn.Orçamento." localSheetId="4" hidden="1">{#N/A,#N/A,FALSE,"Planilha";#N/A,#N/A,FALSE,"Resumo";#N/A,#N/A,FALSE,"Fisico";#N/A,#N/A,FALSE,"Financeiro";#N/A,#N/A,FALSE,"Financeiro"}</definedName>
    <definedName name="wrn.Orçamento." hidden="1">{#N/A,#N/A,FALSE,"Planilha";#N/A,#N/A,FALSE,"Resumo";#N/A,#N/A,FALSE,"Fisico";#N/A,#N/A,FALSE,"Financeiro";#N/A,#N/A,FALSE,"Financeiro"}</definedName>
    <definedName name="wrn.Orçamento._1" localSheetId="3" hidden="1">{#N/A,#N/A,FALSE,"Planilha";#N/A,#N/A,FALSE,"Resumo";#N/A,#N/A,FALSE,"Fisico";#N/A,#N/A,FALSE,"Financeiro";#N/A,#N/A,FALSE,"Financeiro"}</definedName>
    <definedName name="wrn.Orçamento._1" localSheetId="5" hidden="1">{#N/A,#N/A,FALSE,"Planilha";#N/A,#N/A,FALSE,"Resumo";#N/A,#N/A,FALSE,"Fisico";#N/A,#N/A,FALSE,"Financeiro";#N/A,#N/A,FALSE,"Financeiro"}</definedName>
    <definedName name="wrn.Orçamento._1" localSheetId="2" hidden="1">{#N/A,#N/A,FALSE,"Planilha";#N/A,#N/A,FALSE,"Resumo";#N/A,#N/A,FALSE,"Fisico";#N/A,#N/A,FALSE,"Financeiro";#N/A,#N/A,FALSE,"Financeiro"}</definedName>
    <definedName name="wrn.Orçamento._1" localSheetId="4" hidden="1">{#N/A,#N/A,FALSE,"Planilha";#N/A,#N/A,FALSE,"Resumo";#N/A,#N/A,FALSE,"Fisico";#N/A,#N/A,FALSE,"Financeiro";#N/A,#N/A,FALSE,"Financeiro"}</definedName>
    <definedName name="wrn.Orçamento._1" hidden="1">{#N/A,#N/A,FALSE,"Planilha";#N/A,#N/A,FALSE,"Resumo";#N/A,#N/A,FALSE,"Fisico";#N/A,#N/A,FALSE,"Financeiro";#N/A,#N/A,FALSE,"Financeiro"}</definedName>
    <definedName name="wrn.Orçamento._2" localSheetId="3" hidden="1">{#N/A,#N/A,FALSE,"Planilha";#N/A,#N/A,FALSE,"Resumo";#N/A,#N/A,FALSE,"Fisico";#N/A,#N/A,FALSE,"Financeiro";#N/A,#N/A,FALSE,"Financeiro"}</definedName>
    <definedName name="wrn.Orçamento._2" localSheetId="5" hidden="1">{#N/A,#N/A,FALSE,"Planilha";#N/A,#N/A,FALSE,"Resumo";#N/A,#N/A,FALSE,"Fisico";#N/A,#N/A,FALSE,"Financeiro";#N/A,#N/A,FALSE,"Financeiro"}</definedName>
    <definedName name="wrn.Orçamento._2" localSheetId="2" hidden="1">{#N/A,#N/A,FALSE,"Planilha";#N/A,#N/A,FALSE,"Resumo";#N/A,#N/A,FALSE,"Fisico";#N/A,#N/A,FALSE,"Financeiro";#N/A,#N/A,FALSE,"Financeiro"}</definedName>
    <definedName name="wrn.Orçamento._2" localSheetId="4" hidden="1">{#N/A,#N/A,FALSE,"Planilha";#N/A,#N/A,FALSE,"Resumo";#N/A,#N/A,FALSE,"Fisico";#N/A,#N/A,FALSE,"Financeiro";#N/A,#N/A,FALSE,"Financeiro"}</definedName>
    <definedName name="wrn.Orçamento._2" hidden="1">{#N/A,#N/A,FALSE,"Planilha";#N/A,#N/A,FALSE,"Resumo";#N/A,#N/A,FALSE,"Fisico";#N/A,#N/A,FALSE,"Financeiro";#N/A,#N/A,FALSE,"Financeiro"}</definedName>
    <definedName name="xoiot" localSheetId="1" hidden="1">'[2]ANALISIS STO DGO'!#REF!</definedName>
    <definedName name="xoiot" localSheetId="3" hidden="1">'[2]ANALISIS STO DGO'!#REF!</definedName>
    <definedName name="xoiot" localSheetId="5" hidden="1">'[2]ANALISIS STO DGO'!#REF!</definedName>
    <definedName name="xoiot" localSheetId="2" hidden="1">'[2]ANALISIS STO DGO'!#REF!</definedName>
    <definedName name="xoiot" localSheetId="4" hidden="1">'[2]ANALISIS STO DGO'!#REF!</definedName>
    <definedName name="xoiot" hidden="1">'[2]ANALISIS STO DGO'!#REF!</definedName>
    <definedName name="Yonu" localSheetId="1" hidden="1">'[2]ANALISIS STO DGO'!#REF!</definedName>
    <definedName name="Yonu" localSheetId="3" hidden="1">'[2]ANALISIS STO DGO'!#REF!</definedName>
    <definedName name="Yonu" localSheetId="5" hidden="1">'[2]ANALISIS STO DGO'!#REF!</definedName>
    <definedName name="Yonu" localSheetId="2" hidden="1">'[2]ANALISIS STO DGO'!#REF!</definedName>
    <definedName name="Yonu" localSheetId="4" hidden="1">'[2]ANALISIS STO DGO'!#REF!</definedName>
    <definedName name="Yonu" hidden="1">'[2]ANALISIS STO DGO'!#REF!</definedName>
    <definedName name="YOSOY" localSheetId="1" hidden="1">'[2]ANALISIS STO DGO'!#REF!</definedName>
    <definedName name="YOSOY" localSheetId="3" hidden="1">'[2]ANALISIS STO DGO'!#REF!</definedName>
    <definedName name="YOSOY" localSheetId="5" hidden="1">'[2]ANALISIS STO DGO'!#REF!</definedName>
    <definedName name="YOSOY" localSheetId="2" hidden="1">'[2]ANALISIS STO DGO'!#REF!</definedName>
    <definedName name="YOSOY" localSheetId="4" hidden="1">'[2]ANALISIS STO DGO'!#REF!</definedName>
    <definedName name="YOSOY" hidden="1">'[2]ANALISIS STO DGO'!#REF!</definedName>
    <definedName name="yreyrt" localSheetId="1" hidden="1">'[2]ANALISIS STO DGO'!#REF!</definedName>
    <definedName name="yreyrt" localSheetId="3" hidden="1">'[2]ANALISIS STO DGO'!#REF!</definedName>
    <definedName name="yreyrt" localSheetId="5" hidden="1">'[2]ANALISIS STO DGO'!#REF!</definedName>
    <definedName name="yreyrt" localSheetId="2" hidden="1">'[2]ANALISIS STO DGO'!#REF!</definedName>
    <definedName name="yreyrt" localSheetId="4" hidden="1">'[2]ANALISIS STO DGO'!#REF!</definedName>
    <definedName name="yreyrt" hidden="1">'[2]ANALISIS STO DGO'!#REF!</definedName>
    <definedName name="ZABALETAPISO">[5]Ana!$M$4856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3" l="1"/>
  <c r="G31" i="13" s="1"/>
  <c r="I26" i="13"/>
  <c r="F26" i="13"/>
  <c r="G27" i="13" s="1"/>
  <c r="F23" i="13"/>
  <c r="F22" i="13"/>
  <c r="F21" i="13"/>
  <c r="F18" i="13"/>
  <c r="F17" i="13"/>
  <c r="F16" i="13"/>
  <c r="J15" i="13"/>
  <c r="F13" i="13"/>
  <c r="G13" i="13" s="1"/>
  <c r="I12" i="13"/>
  <c r="G19" i="13" l="1"/>
  <c r="G24" i="13"/>
  <c r="F15" i="12"/>
  <c r="F25" i="12"/>
  <c r="G25" i="12" s="1"/>
  <c r="I22" i="12"/>
  <c r="F22" i="12"/>
  <c r="F21" i="12"/>
  <c r="F20" i="12"/>
  <c r="F19" i="12"/>
  <c r="F16" i="12"/>
  <c r="F14" i="12"/>
  <c r="J13" i="12"/>
  <c r="I11" i="12"/>
  <c r="G10" i="12"/>
  <c r="F10" i="12"/>
  <c r="C15" i="11"/>
  <c r="C16" i="11" s="1"/>
  <c r="F16" i="11" s="1"/>
  <c r="C14" i="11"/>
  <c r="C13" i="11"/>
  <c r="F13" i="11" s="1"/>
  <c r="G25" i="11"/>
  <c r="F25" i="11"/>
  <c r="I22" i="11"/>
  <c r="F22" i="11"/>
  <c r="F21" i="11"/>
  <c r="F20" i="11"/>
  <c r="F19" i="11"/>
  <c r="F15" i="11"/>
  <c r="F14" i="11"/>
  <c r="J13" i="11"/>
  <c r="I11" i="11"/>
  <c r="G10" i="11"/>
  <c r="F10" i="11"/>
  <c r="I22" i="8"/>
  <c r="C20" i="8"/>
  <c r="F20" i="8" s="1"/>
  <c r="C19" i="8"/>
  <c r="C15" i="8"/>
  <c r="C14" i="8"/>
  <c r="C13" i="8"/>
  <c r="G25" i="8"/>
  <c r="F25" i="8"/>
  <c r="F22" i="8"/>
  <c r="F21" i="8"/>
  <c r="F19" i="8"/>
  <c r="F16" i="8"/>
  <c r="C16" i="8"/>
  <c r="F15" i="8"/>
  <c r="F14" i="8"/>
  <c r="J13" i="8"/>
  <c r="F13" i="8"/>
  <c r="I11" i="8"/>
  <c r="G10" i="8"/>
  <c r="F10" i="8"/>
  <c r="C20" i="7"/>
  <c r="C19" i="7"/>
  <c r="F19" i="7" s="1"/>
  <c r="C16" i="7"/>
  <c r="F16" i="7" s="1"/>
  <c r="C15" i="7"/>
  <c r="F15" i="7" s="1"/>
  <c r="C14" i="7"/>
  <c r="C13" i="7"/>
  <c r="G25" i="7"/>
  <c r="F25" i="7"/>
  <c r="F22" i="7"/>
  <c r="F21" i="7"/>
  <c r="F20" i="7"/>
  <c r="F14" i="7"/>
  <c r="F13" i="7"/>
  <c r="I11" i="7"/>
  <c r="J13" i="7" s="1"/>
  <c r="F10" i="7"/>
  <c r="G10" i="7" s="1"/>
  <c r="G34" i="13" l="1"/>
  <c r="F38" i="13" s="1"/>
  <c r="G23" i="12"/>
  <c r="G23" i="11"/>
  <c r="G16" i="12"/>
  <c r="G16" i="11"/>
  <c r="G27" i="11" s="1"/>
  <c r="G23" i="8"/>
  <c r="G27" i="8" s="1"/>
  <c r="G16" i="8"/>
  <c r="G23" i="7"/>
  <c r="G16" i="7"/>
  <c r="F39" i="13" l="1"/>
  <c r="F44" i="13"/>
  <c r="F40" i="13"/>
  <c r="F43" i="13"/>
  <c r="F41" i="13"/>
  <c r="F42" i="13"/>
  <c r="G44" i="13"/>
  <c r="G46" i="13" s="1"/>
  <c r="G27" i="12"/>
  <c r="F31" i="12" s="1"/>
  <c r="G27" i="7"/>
  <c r="F36" i="7" s="1"/>
  <c r="F35" i="11"/>
  <c r="F33" i="11"/>
  <c r="F31" i="11"/>
  <c r="F36" i="11"/>
  <c r="F34" i="11"/>
  <c r="F32" i="11"/>
  <c r="F37" i="11"/>
  <c r="F36" i="8"/>
  <c r="F32" i="8"/>
  <c r="F35" i="8"/>
  <c r="F31" i="8"/>
  <c r="F33" i="8"/>
  <c r="F34" i="8"/>
  <c r="F37" i="8"/>
  <c r="F35" i="7"/>
  <c r="F31" i="7"/>
  <c r="F33" i="7"/>
  <c r="F37" i="12" l="1"/>
  <c r="F32" i="12"/>
  <c r="F33" i="12"/>
  <c r="G37" i="12" s="1"/>
  <c r="G39" i="12" s="1"/>
  <c r="J39" i="12" s="1"/>
  <c r="F35" i="12"/>
  <c r="F34" i="12"/>
  <c r="F36" i="12"/>
  <c r="G37" i="11"/>
  <c r="G39" i="11" s="1"/>
  <c r="J39" i="11" s="1"/>
  <c r="F34" i="7"/>
  <c r="F32" i="7"/>
  <c r="F37" i="7"/>
  <c r="G37" i="7"/>
  <c r="G39" i="7" s="1"/>
  <c r="J39" i="7" s="1"/>
  <c r="G37" i="8"/>
  <c r="G39" i="8" s="1"/>
  <c r="J39" i="8" s="1"/>
  <c r="F31" i="3" l="1"/>
  <c r="G32" i="3" s="1"/>
  <c r="F20" i="3" l="1"/>
  <c r="C24" i="3"/>
  <c r="F24" i="3" s="1"/>
  <c r="F28" i="3"/>
  <c r="G29" i="3" s="1"/>
  <c r="I28" i="3"/>
  <c r="I12" i="3"/>
  <c r="J16" i="3"/>
  <c r="F34" i="3"/>
  <c r="G35" i="3" s="1"/>
  <c r="F25" i="3"/>
  <c r="F23" i="3"/>
  <c r="F19" i="3"/>
  <c r="F17" i="3"/>
  <c r="F14" i="3"/>
  <c r="G14" i="3" s="1"/>
  <c r="F13" i="3"/>
  <c r="F18" i="3" l="1"/>
  <c r="G21" i="3" s="1"/>
  <c r="G26" i="3"/>
  <c r="G38" i="3" l="1"/>
  <c r="F43" i="3" s="1"/>
  <c r="F45" i="3" l="1"/>
  <c r="F47" i="3"/>
  <c r="F42" i="3"/>
  <c r="F44" i="3"/>
  <c r="F46" i="3"/>
  <c r="F48" i="3"/>
  <c r="G48" i="3" l="1"/>
  <c r="G50" i="3" s="1"/>
</calcChain>
</file>

<file path=xl/sharedStrings.xml><?xml version="1.0" encoding="utf-8"?>
<sst xmlns="http://schemas.openxmlformats.org/spreadsheetml/2006/main" count="388" uniqueCount="104">
  <si>
    <t>PRESUPUESTO</t>
  </si>
  <si>
    <t>PROPIETARIO: AYUNTAMIENTO MUNICIPAL</t>
  </si>
  <si>
    <t>FECHA</t>
  </si>
  <si>
    <t>COORDENADAS :</t>
  </si>
  <si>
    <t>No.</t>
  </si>
  <si>
    <t>DESCRIPCION</t>
  </si>
  <si>
    <t>CANT.</t>
  </si>
  <si>
    <t>UD</t>
  </si>
  <si>
    <t>PRECIO</t>
  </si>
  <si>
    <t>VALOR</t>
  </si>
  <si>
    <t>1-</t>
  </si>
  <si>
    <t xml:space="preserve">MOVIMIENTO DE TIERRA </t>
  </si>
  <si>
    <t>Limpieza General</t>
  </si>
  <si>
    <t>p.a.</t>
  </si>
  <si>
    <t>m3</t>
  </si>
  <si>
    <t>2-</t>
  </si>
  <si>
    <t>m2</t>
  </si>
  <si>
    <t>3-</t>
  </si>
  <si>
    <t>p.a</t>
  </si>
  <si>
    <t>4-</t>
  </si>
  <si>
    <t>Plomeria</t>
  </si>
  <si>
    <t>5-</t>
  </si>
  <si>
    <t>PREPARADO POR</t>
  </si>
  <si>
    <t>ING. NEVERLAND MAZARA</t>
  </si>
  <si>
    <t xml:space="preserve">ENC. OBRAS MUNICIPALES </t>
  </si>
  <si>
    <t>PROPIETARIO: AYUNTAMIENTO MUNICIPAL DE EL SEIBO.</t>
  </si>
  <si>
    <t xml:space="preserve">PROYECTO: ACERAS Y CONTENES </t>
  </si>
  <si>
    <t>PRESU.</t>
  </si>
  <si>
    <t>SUB-TOTAL</t>
  </si>
  <si>
    <t>PRELIMINARES</t>
  </si>
  <si>
    <r>
      <t xml:space="preserve">Replanteo y control Topografico </t>
    </r>
    <r>
      <rPr>
        <b/>
        <sz val="11"/>
        <color theme="1"/>
        <rFont val="Times New Roman"/>
        <family val="1"/>
      </rPr>
      <t xml:space="preserve"> ( 1_VISITA )</t>
    </r>
  </si>
  <si>
    <t xml:space="preserve">Demolición de acera existenten </t>
  </si>
  <si>
    <t xml:space="preserve">Excavación a mano </t>
  </si>
  <si>
    <t>Relleno compactado</t>
  </si>
  <si>
    <t>Bote de Material inservible</t>
  </si>
  <si>
    <t>HORMIGÓN ARMADO 1:3:5 LIGADORA</t>
  </si>
  <si>
    <t>Conten estandar</t>
  </si>
  <si>
    <t>ml</t>
  </si>
  <si>
    <t>Telford</t>
  </si>
  <si>
    <t xml:space="preserve">Acera </t>
  </si>
  <si>
    <t xml:space="preserve">PLOMERIA </t>
  </si>
  <si>
    <t xml:space="preserve">Sum. Y Colocacion de Tuberias </t>
  </si>
  <si>
    <t>SUB TOTAL GENERAL</t>
  </si>
  <si>
    <t>GASTOS GENERALES</t>
  </si>
  <si>
    <t>DIRECCIÓN TECNICA</t>
  </si>
  <si>
    <t>TRANSPORTE</t>
  </si>
  <si>
    <t>GASRTOS ADMINISTRATIVOS</t>
  </si>
  <si>
    <t>FONDO DE PENSIONES Y JUBILACIÓN</t>
  </si>
  <si>
    <t>SEGUROS Y FIANZAS</t>
  </si>
  <si>
    <t>CODIA 1/1000</t>
  </si>
  <si>
    <t>IMPREVISTO</t>
  </si>
  <si>
    <t>TOTAL GENERAL</t>
  </si>
  <si>
    <t>NOTA</t>
  </si>
  <si>
    <t>SEGURO Y FIANZAS, FONDO DE PENSIONES , CODIA Y PLOMERIA DEBEN PRESENTAR FACTURAS. PARA PAGO</t>
  </si>
  <si>
    <t>DE IMPREVISTO DEBE SER AUTORIZADO POR EL DIRECTOR TÉCNICO.</t>
  </si>
  <si>
    <t>SECTOR: SALIDA SEIBO_ HATO MAYOR. DESDE LA SUB_ESTACION ELECT. /BANCO R</t>
  </si>
  <si>
    <t>ACERAS</t>
  </si>
  <si>
    <t xml:space="preserve">CONTEN </t>
  </si>
  <si>
    <t>losa superior</t>
  </si>
  <si>
    <t>LOSA HA E=0.10m 3/8"@0.25m EN A.D. - 1:2:4 CON LIGADORA Y WINCHE</t>
  </si>
  <si>
    <t>Replanteo</t>
  </si>
  <si>
    <t>LOSA SUPERIOR</t>
  </si>
  <si>
    <t>MOVIMIENTO DE TIERRA</t>
  </si>
  <si>
    <t>GASTOS ADMINISTRATIVOS</t>
  </si>
  <si>
    <t>SEGURO Y FIANZAS, FONDO DE PENSIONES Y CODIA DEBEN PRESENTAR FACTURAS. PARA PAGO</t>
  </si>
  <si>
    <t xml:space="preserve">BLOQUES </t>
  </si>
  <si>
    <t>Sum. Y Col. Block 6"  - 3/8" .80</t>
  </si>
  <si>
    <t>HORMIGÓN ARMADO</t>
  </si>
  <si>
    <t>B*H/2</t>
  </si>
  <si>
    <t>pa</t>
  </si>
  <si>
    <t>1*1/2</t>
  </si>
  <si>
    <t>LADOS</t>
  </si>
  <si>
    <t>Remocion de baden existente con equipo</t>
  </si>
  <si>
    <t>Corte de asfalto</t>
  </si>
  <si>
    <t xml:space="preserve">Excavacion </t>
  </si>
  <si>
    <t>Bote de escombros</t>
  </si>
  <si>
    <t>Baden esp. 0.25 (incluye angular de 3")</t>
  </si>
  <si>
    <t>Telford  (6.4 X 2.5 X 0.30)</t>
  </si>
  <si>
    <t>Conten</t>
  </si>
  <si>
    <t>Acera</t>
  </si>
  <si>
    <t>Precio/ml</t>
  </si>
  <si>
    <t>Ing. Neverland Mazara</t>
  </si>
  <si>
    <t>Enc. Obras</t>
  </si>
  <si>
    <t>PROYECTO: CONST. BADEN C/4 ESQ. JUANA SALTITOPA</t>
  </si>
  <si>
    <t>GINANDIANA, EL SEIBO.</t>
  </si>
  <si>
    <r>
      <t xml:space="preserve">REFERENCIA: </t>
    </r>
    <r>
      <rPr>
        <b/>
        <sz val="11"/>
        <color theme="1"/>
        <rFont val="Times New Roman"/>
        <family val="1"/>
      </rPr>
      <t xml:space="preserve">PROX . IGLESIA PASTOR BENJAMIN MERCEDES </t>
    </r>
  </si>
  <si>
    <t>Reparacion de Averias Tuberias</t>
  </si>
  <si>
    <t>DATOS</t>
  </si>
  <si>
    <t>LARGO</t>
  </si>
  <si>
    <t>ANCHO</t>
  </si>
  <si>
    <t>PROYECTO: CONST. BADEN C/ JUANA SALTITOPA ESQ C/4</t>
  </si>
  <si>
    <r>
      <t xml:space="preserve">REFERENCIA: </t>
    </r>
    <r>
      <rPr>
        <b/>
        <sz val="11"/>
        <color theme="1"/>
        <rFont val="Times New Roman"/>
        <family val="1"/>
      </rPr>
      <t>PROX . CASA WILFRIDO CHALAS</t>
    </r>
  </si>
  <si>
    <t>PROYECTO: CONST. BADEN C/ TEOFILO HERNANDEZ  ESQ C/GRAL ANT. RAMIREZ</t>
  </si>
  <si>
    <t xml:space="preserve">FECHA </t>
  </si>
  <si>
    <t xml:space="preserve">REFERENCIA: PARADA MOTOCONCHOS </t>
  </si>
  <si>
    <t>Resane Conten</t>
  </si>
  <si>
    <t>DATOS BADEN EXISTENTE</t>
  </si>
  <si>
    <t>PROYECTO: CONST. BADEN C/GRAL ANT. RAMIREZ ESQ C/ 2</t>
  </si>
  <si>
    <t>REFERENCIA: FRENTE AL VENTORRILLO</t>
  </si>
  <si>
    <t>Telford  (_ X 2.5 X 0.30)</t>
  </si>
  <si>
    <t>PROYECTO: ACERAS Y CONTENES DIFERENTES CALLES VILLA GUERRERO</t>
  </si>
  <si>
    <t>SECTOR: VILLA GUERRERO</t>
  </si>
  <si>
    <t>MISCELANEOS</t>
  </si>
  <si>
    <t>remocion y reposicion de palizadas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</si>
</sst>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dd/mm/yyyy;@"/>
    <numFmt numFmtId="165" formatCode="&quot;RD$&quot;#,##0.00"/>
    <numFmt numFmtId="166" formatCode="#,##0.000000000000"/>
    <numFmt numFmtId="167" formatCode="0.0"/>
    <numFmt numFmtId="168" formatCode="0.00000000000"/>
    <numFmt numFmtId="169" formatCode="#,##0.00000000000"/>
    <numFmt numFmtId="170" formatCode="#,##0.00000"/>
    <numFmt numFmtId="171" formatCode="#,##0.0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5" xfId="0" applyFont="1" applyBorder="1"/>
    <xf numFmtId="2" fontId="2" fillId="0" borderId="5" xfId="0" applyNumberFormat="1" applyFont="1" applyBorder="1"/>
    <xf numFmtId="2" fontId="2" fillId="0" borderId="6" xfId="0" applyNumberFormat="1" applyFont="1" applyBorder="1"/>
    <xf numFmtId="4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/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2" fontId="4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0" fontId="5" fillId="0" borderId="5" xfId="0" applyFont="1" applyBorder="1"/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/>
    <xf numFmtId="0" fontId="4" fillId="0" borderId="5" xfId="0" applyFont="1" applyBorder="1"/>
    <xf numFmtId="2" fontId="4" fillId="0" borderId="0" xfId="0" applyNumberFormat="1" applyFont="1" applyBorder="1"/>
    <xf numFmtId="2" fontId="4" fillId="0" borderId="5" xfId="0" applyNumberFormat="1" applyFont="1" applyBorder="1"/>
    <xf numFmtId="167" fontId="4" fillId="0" borderId="4" xfId="0" applyNumberFormat="1" applyFont="1" applyBorder="1" applyAlignment="1">
      <alignment horizontal="center"/>
    </xf>
    <xf numFmtId="169" fontId="0" fillId="0" borderId="0" xfId="0" applyNumberFormat="1"/>
    <xf numFmtId="0" fontId="5" fillId="0" borderId="0" xfId="0" applyFont="1" applyBorder="1"/>
    <xf numFmtId="0" fontId="4" fillId="0" borderId="0" xfId="0" applyFont="1" applyBorder="1"/>
    <xf numFmtId="10" fontId="4" fillId="0" borderId="0" xfId="0" applyNumberFormat="1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165" fontId="4" fillId="0" borderId="1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5" fontId="6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43" fontId="7" fillId="0" borderId="0" xfId="0" applyNumberFormat="1" applyFont="1"/>
    <xf numFmtId="0" fontId="4" fillId="0" borderId="0" xfId="0" applyFont="1" applyAlignment="1">
      <alignment horizontal="center"/>
    </xf>
    <xf numFmtId="171" fontId="4" fillId="0" borderId="0" xfId="0" applyNumberFormat="1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2" fontId="5" fillId="0" borderId="5" xfId="0" applyNumberFormat="1" applyFont="1" applyBorder="1"/>
    <xf numFmtId="0" fontId="3" fillId="0" borderId="0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0" fillId="0" borderId="0" xfId="0" applyFont="1"/>
    <xf numFmtId="165" fontId="9" fillId="0" borderId="5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2" fontId="12" fillId="0" borderId="0" xfId="0" applyNumberFormat="1" applyFont="1" applyBorder="1"/>
    <xf numFmtId="43" fontId="10" fillId="0" borderId="0" xfId="1" applyFont="1"/>
    <xf numFmtId="0" fontId="12" fillId="0" borderId="0" xfId="0" applyFont="1"/>
    <xf numFmtId="0" fontId="11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166" fontId="13" fillId="0" borderId="0" xfId="0" applyNumberFormat="1" applyFont="1" applyAlignment="1">
      <alignment horizontal="center"/>
    </xf>
    <xf numFmtId="168" fontId="13" fillId="0" borderId="0" xfId="0" applyNumberFormat="1" applyFont="1"/>
    <xf numFmtId="2" fontId="13" fillId="0" borderId="0" xfId="0" applyNumberFormat="1" applyFont="1"/>
    <xf numFmtId="169" fontId="13" fillId="0" borderId="0" xfId="0" applyNumberFormat="1" applyFont="1"/>
    <xf numFmtId="165" fontId="13" fillId="0" borderId="0" xfId="0" applyNumberFormat="1" applyFont="1"/>
    <xf numFmtId="166" fontId="13" fillId="0" borderId="0" xfId="0" applyNumberFormat="1" applyFont="1"/>
    <xf numFmtId="170" fontId="13" fillId="0" borderId="0" xfId="0" applyNumberFormat="1" applyFont="1"/>
    <xf numFmtId="0" fontId="15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166" fontId="11" fillId="0" borderId="0" xfId="0" applyNumberFormat="1" applyFont="1" applyAlignment="1">
      <alignment horizontal="center"/>
    </xf>
    <xf numFmtId="168" fontId="11" fillId="0" borderId="0" xfId="0" applyNumberFormat="1" applyFont="1"/>
    <xf numFmtId="2" fontId="11" fillId="0" borderId="0" xfId="0" applyNumberFormat="1" applyFont="1"/>
    <xf numFmtId="169" fontId="11" fillId="0" borderId="0" xfId="0" applyNumberFormat="1" applyFont="1"/>
    <xf numFmtId="165" fontId="11" fillId="0" borderId="0" xfId="0" applyNumberFormat="1" applyFont="1"/>
    <xf numFmtId="166" fontId="11" fillId="0" borderId="0" xfId="0" applyNumberFormat="1" applyFont="1"/>
    <xf numFmtId="170" fontId="11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base\Ctrol.%20Pto\Documents%20and%20Settings\Eva%20L.%20JImenez%20Pagan\My%20Documents\Banco%20Central\Martin%20Fernandez%20-%20Calles\Presup.%20dise&#241;o%20original%20(30-mar-04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BOOKWORLD\Public\EXCEL\2012\2012%20Nueva%20Edicion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JAS\Documents%20and%20Settings\MXPSP2\Escritorio\carpeta%20ing.%20checo%20en%20Carlos_Leonardo%20(10.0.0.6)\PAZ%20Y%20BIEN%20Nueva%20carpeta\Documents%20and%20Settings\Adalberto%20Terrero\Desktop\2007%2003%20Mar%20tx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esa.sharepoint.com/Users/Edgar%20Diaz/Desktop/Trabajos/Cubicaciones/cubicacion%20#1 Aybar/Cubicaci&#243;n No.1 Explorer Cove_Aybar Espaill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base\Crtl.%20Pto\arodriguez\Desktop\Documents%20and%20Settings\Eva%20L.%20JImenez%20Pagan\My%20Documents\Banco%20Central\Martin%20Fernandez%20-%20Calles\Presup.%20dise&#241;o%20original%20(30-mar-04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\Documents%20and%20Settings\Eva%20L.%20JImenez%20Pagan\My%20Documents\Banco%20Central\Martin%20Fernandez%20-%20Calles\Presup.%20dise&#241;o%20original%20(30-mar-04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yuntamiento%20Municipal%20De%20El%20Seibo/ayuntamiento%202016-2020/Presupuesto%202019/analisis%20de%20precio/2018%2001Ene%2020%20txt%2018va%20Edic(31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CARALVA\Caralva\Proyectos\OFICINAS%20CORPORATIVAS%20GPC\DOCUMENTOS%20ENTREGADOS\PRESUPUESTO\Presup.%20dise&#241;o%20original%20(30-mar-04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JAS\Carpeta%20presupuestos%202009\New%20Folder%20(3)\PRESUPUESTO%20ESCUELA%20JACQUELIN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CARALVA\Caralva\Proyectos\OFICINAS%20CORPORATIVAS%20GPC\DOCUMENTOS%20ENTREGADOS\PRESUPUESTO\Presup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EROPUERTO%20DE%20PUNTA%20CANA\Presupuesto%20Aeropuerto%20de%20Punta%20Cana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Precios"/>
      <sheetName val="LISTADO MATE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  <sheetName val="EDIFICIO COUNTER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Equi"/>
      <sheetName val="Herram"/>
      <sheetName val="Rndmto"/>
      <sheetName val="MOCuadrillas"/>
      <sheetName val="MOJornal"/>
      <sheetName val="AnaEdif"/>
      <sheetName val="Indice"/>
      <sheetName val="Presup"/>
      <sheetName val="FA INS"/>
      <sheetName val="FA HERR"/>
      <sheetName val="AnaVIAL NoOk"/>
      <sheetName val="DatosPROY"/>
      <sheetName val="Cotiz OTROS"/>
      <sheetName val="AnaPRE"/>
      <sheetName val="Ana EMERG JPP"/>
      <sheetName val="Presup EMERG JPP"/>
      <sheetName val="PLOM"/>
      <sheetName val="MOPlom"/>
      <sheetName val="AnaCONTRA"/>
      <sheetName val="Cortes"/>
      <sheetName val="PreOsvaldo"/>
      <sheetName val="Simo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MANO DE OBRA JORNALES DIARIO (Sin ITBIS)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Car"/>
      <sheetName val="Ins"/>
      <sheetName val="Ins2"/>
      <sheetName val="FA"/>
      <sheetName val="Rndmto"/>
      <sheetName val="M.O."/>
    </sheetNames>
    <sheetDataSet>
      <sheetData sheetId="0" refreshError="1">
        <row r="592">
          <cell r="E59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Contratista"/>
      <sheetName val="RESUMEN_Certificación"/>
      <sheetName val="ReqGenerales"/>
      <sheetName val="EC01_A4"/>
      <sheetName val="EC02_A4"/>
      <sheetName val="EC03_A4"/>
      <sheetName val="EC04_A4"/>
      <sheetName val="EC05_A4"/>
      <sheetName val="EC06_S4"/>
      <sheetName val="EC07_S4"/>
      <sheetName val="EC08_S4"/>
      <sheetName val="EC09_S4"/>
      <sheetName val="EC10-1_B1"/>
      <sheetName val="EC10-2_B4 "/>
      <sheetName val="EC10-3_B3m"/>
      <sheetName val="EC11_B2m"/>
      <sheetName val="EC12-1_B3"/>
      <sheetName val="EC12-2_B2"/>
      <sheetName val="EC13-1_B3"/>
      <sheetName val="EC13-2_B1"/>
      <sheetName val="EC14-1_B4m"/>
      <sheetName val="EC14-2_B4m"/>
      <sheetName val="EC15-1_B3"/>
      <sheetName val="EC15-2_B4m"/>
      <sheetName val="EC15-3_B4m"/>
      <sheetName val="EC16-1_B3"/>
      <sheetName val="EC16-2_B4m"/>
      <sheetName val="EC16-3_B3m"/>
      <sheetName val="EC17_B1m"/>
      <sheetName val="EC18-1_B3"/>
      <sheetName val="EC18-2_B3"/>
      <sheetName val="EC18-3_B4m"/>
      <sheetName val="EC18-4_B1"/>
      <sheetName val="EC19_B5"/>
      <sheetName val="EC20_B1"/>
      <sheetName val="EC21_B5"/>
      <sheetName val="EC22_B2"/>
    </sheetNames>
    <sheetDataSet>
      <sheetData sheetId="0"/>
      <sheetData sheetId="1">
        <row r="72">
          <cell r="J72">
            <v>1493566.1699388719</v>
          </cell>
        </row>
      </sheetData>
      <sheetData sheetId="2">
        <row r="7">
          <cell r="F7">
            <v>50.05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Presup"/>
      <sheetName val="ANALISIS_STO_DGO1"/>
      <sheetName val="PRES__BOCA_NUEVA1"/>
      <sheetName val="CONTRARO_SEÑALIZACIONES1"/>
      <sheetName val="EDIFICIO COUNTERS"/>
      <sheetName val="Presup.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ANALISIS_STO_DGO"/>
      <sheetName val="PRES__BOCA_NUEVA"/>
      <sheetName val="CONTRARO SEÑALIZACIONES"/>
      <sheetName val="Senalizacion"/>
      <sheetName val="A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Ana-Param"/>
      <sheetName val="Indice"/>
      <sheetName val="Acera y conten"/>
      <sheetName val="Hoja1"/>
      <sheetName val="Hoja2"/>
    </sheetNames>
    <sheetDataSet>
      <sheetData sheetId="0"/>
      <sheetData sheetId="1">
        <row r="40">
          <cell r="E40">
            <v>40.380000000000003</v>
          </cell>
        </row>
        <row r="41">
          <cell r="E41">
            <v>40.380000000000003</v>
          </cell>
        </row>
        <row r="48">
          <cell r="E48">
            <v>369.47</v>
          </cell>
        </row>
        <row r="54">
          <cell r="E54">
            <v>924.98</v>
          </cell>
        </row>
        <row r="335">
          <cell r="E335">
            <v>271.02</v>
          </cell>
        </row>
        <row r="479">
          <cell r="E479">
            <v>129.28</v>
          </cell>
        </row>
        <row r="481">
          <cell r="E481">
            <v>52.4</v>
          </cell>
        </row>
        <row r="482">
          <cell r="E482">
            <v>44.76</v>
          </cell>
        </row>
        <row r="485">
          <cell r="E485">
            <v>11.55</v>
          </cell>
        </row>
        <row r="498">
          <cell r="E498">
            <v>476.15</v>
          </cell>
        </row>
        <row r="500">
          <cell r="E500">
            <v>4</v>
          </cell>
        </row>
        <row r="501">
          <cell r="E501">
            <v>5.65</v>
          </cell>
        </row>
        <row r="503">
          <cell r="E503">
            <v>32.96</v>
          </cell>
        </row>
        <row r="504">
          <cell r="E504">
            <v>40.799999999999997</v>
          </cell>
        </row>
        <row r="505">
          <cell r="E505">
            <v>152.22999999999999</v>
          </cell>
        </row>
        <row r="565">
          <cell r="E565">
            <v>997.49</v>
          </cell>
        </row>
        <row r="837">
          <cell r="E837">
            <v>27.69</v>
          </cell>
        </row>
        <row r="839">
          <cell r="E839">
            <v>49.56</v>
          </cell>
        </row>
        <row r="845">
          <cell r="E845">
            <v>44.3</v>
          </cell>
        </row>
        <row r="1374">
          <cell r="E1374">
            <v>292.05</v>
          </cell>
        </row>
        <row r="1420">
          <cell r="E1420">
            <v>53.21</v>
          </cell>
        </row>
        <row r="1421">
          <cell r="E1421">
            <v>98.09</v>
          </cell>
        </row>
        <row r="1423">
          <cell r="E1423">
            <v>360.29</v>
          </cell>
        </row>
        <row r="1424">
          <cell r="E1424">
            <v>450.12</v>
          </cell>
        </row>
        <row r="1425">
          <cell r="E1425">
            <v>1183.9100000000001</v>
          </cell>
        </row>
        <row r="1454">
          <cell r="E1454">
            <v>67.040000000000006</v>
          </cell>
        </row>
      </sheetData>
      <sheetData sheetId="2">
        <row r="2">
          <cell r="H2" t="str">
            <v>SEP 2017</v>
          </cell>
        </row>
        <row r="24">
          <cell r="E24">
            <v>106.29</v>
          </cell>
        </row>
      </sheetData>
      <sheetData sheetId="3"/>
      <sheetData sheetId="4">
        <row r="21">
          <cell r="D21">
            <v>475.51</v>
          </cell>
        </row>
        <row r="69">
          <cell r="D69">
            <v>143.55000000000001</v>
          </cell>
        </row>
        <row r="374">
          <cell r="D374">
            <v>216.79</v>
          </cell>
        </row>
        <row r="382">
          <cell r="D382">
            <v>28.47</v>
          </cell>
        </row>
        <row r="385">
          <cell r="D385">
            <v>35.020000000000003</v>
          </cell>
        </row>
        <row r="409">
          <cell r="D409">
            <v>164.23</v>
          </cell>
        </row>
        <row r="595">
          <cell r="D595">
            <v>514.99</v>
          </cell>
        </row>
        <row r="602">
          <cell r="D602">
            <v>2473.1</v>
          </cell>
        </row>
        <row r="604">
          <cell r="D604">
            <v>2967.72</v>
          </cell>
        </row>
        <row r="605">
          <cell r="D605">
            <v>1051.44</v>
          </cell>
        </row>
        <row r="611">
          <cell r="D611">
            <v>317.42</v>
          </cell>
        </row>
        <row r="1050">
          <cell r="D1050">
            <v>490.77</v>
          </cell>
        </row>
        <row r="1053">
          <cell r="D1053">
            <v>108.82</v>
          </cell>
        </row>
      </sheetData>
      <sheetData sheetId="5">
        <row r="30">
          <cell r="D30">
            <v>6950</v>
          </cell>
        </row>
        <row r="31">
          <cell r="D31">
            <v>1719.25</v>
          </cell>
        </row>
        <row r="51">
          <cell r="D51">
            <v>1091.6300000000001</v>
          </cell>
        </row>
        <row r="63">
          <cell r="D63">
            <v>626.76</v>
          </cell>
        </row>
      </sheetData>
      <sheetData sheetId="6">
        <row r="8">
          <cell r="M8">
            <v>2307.59</v>
          </cell>
        </row>
        <row r="28">
          <cell r="M28">
            <v>2316.91</v>
          </cell>
        </row>
        <row r="102">
          <cell r="M102">
            <v>994.1</v>
          </cell>
        </row>
        <row r="146">
          <cell r="M146">
            <v>1045.04</v>
          </cell>
        </row>
        <row r="181">
          <cell r="M181">
            <v>1687.22</v>
          </cell>
        </row>
        <row r="203">
          <cell r="M203">
            <v>1245.75</v>
          </cell>
        </row>
        <row r="383">
          <cell r="M383">
            <v>99.46</v>
          </cell>
        </row>
        <row r="407">
          <cell r="M407">
            <v>290.48</v>
          </cell>
        </row>
        <row r="422">
          <cell r="M422">
            <v>306.11</v>
          </cell>
        </row>
        <row r="3139">
          <cell r="M3139">
            <v>5961.45</v>
          </cell>
        </row>
        <row r="3147">
          <cell r="M3147">
            <v>6412.46</v>
          </cell>
        </row>
        <row r="3151">
          <cell r="M3151">
            <v>6676.46</v>
          </cell>
        </row>
        <row r="3155">
          <cell r="M3155">
            <v>6885.46</v>
          </cell>
        </row>
        <row r="3272">
          <cell r="M3272">
            <v>4298.24</v>
          </cell>
        </row>
        <row r="3279">
          <cell r="M3279">
            <v>3668.96</v>
          </cell>
        </row>
        <row r="3293">
          <cell r="M3293">
            <v>4685.96</v>
          </cell>
        </row>
        <row r="3300">
          <cell r="M3300">
            <v>4070.36</v>
          </cell>
        </row>
        <row r="4362">
          <cell r="M4362">
            <v>6801.2</v>
          </cell>
        </row>
        <row r="4402">
          <cell r="M4402">
            <v>1302.18</v>
          </cell>
        </row>
        <row r="4443">
          <cell r="M4443">
            <v>293.21000000000004</v>
          </cell>
        </row>
        <row r="4856">
          <cell r="M4856">
            <v>86.21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Mat."/>
      <sheetName val="H.Simple"/>
      <sheetName val="INS."/>
      <sheetName val="Ana "/>
      <sheetName val="M.O"/>
      <sheetName val="Analisis 1"/>
      <sheetName val="Analisis Escuela"/>
      <sheetName val="PRES. Jacqueline Dimas"/>
      <sheetName val="Hoja1"/>
      <sheetName val="Partida"/>
      <sheetName val="Are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>
            <v>705.5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</sheetNames>
    <sheetDataSet>
      <sheetData sheetId="0" refreshError="1"/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ANALISIS_STO_DGO"/>
      <sheetName val="PRES__BOCA_NUEVA"/>
      <sheetName val="CONTRARO_SEÑALIZACIONES"/>
      <sheetName val="Senalizacion"/>
      <sheetName val="ANALISIS_STO_DGO1"/>
      <sheetName val="PRES__BOCA_NUEVA1"/>
      <sheetName val="CONTRARO_SEÑALIZACIONES1"/>
      <sheetName val="A"/>
      <sheetName val="Presup"/>
      <sheetName val="EDIFICIO COUNTER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57"/>
  <sheetViews>
    <sheetView tabSelected="1" workbookViewId="0">
      <selection activeCell="A4" sqref="A4:G4"/>
    </sheetView>
  </sheetViews>
  <sheetFormatPr baseColWidth="10" defaultRowHeight="15" x14ac:dyDescent="0.25"/>
  <cols>
    <col min="1" max="1" width="5.28515625" style="69" customWidth="1"/>
    <col min="2" max="2" width="50.140625" customWidth="1"/>
    <col min="3" max="3" width="10.42578125" customWidth="1"/>
    <col min="4" max="4" width="6.5703125" customWidth="1"/>
    <col min="5" max="5" width="11.140625" customWidth="1"/>
    <col min="6" max="6" width="11.42578125" customWidth="1"/>
    <col min="7" max="7" width="17.5703125" style="55" customWidth="1"/>
    <col min="9" max="9" width="15.140625" customWidth="1"/>
    <col min="10" max="10" width="24.85546875" customWidth="1"/>
    <col min="12" max="12" width="18.85546875" bestFit="1" customWidth="1"/>
  </cols>
  <sheetData>
    <row r="4" spans="1:10" s="69" customFormat="1" ht="23.25" customHeight="1" x14ac:dyDescent="0.25">
      <c r="A4" s="89" t="s">
        <v>0</v>
      </c>
      <c r="B4" s="89"/>
      <c r="C4" s="89"/>
      <c r="D4" s="89"/>
      <c r="E4" s="89"/>
      <c r="F4" s="89"/>
      <c r="G4" s="89"/>
    </row>
    <row r="5" spans="1:10" x14ac:dyDescent="0.25">
      <c r="A5" s="68"/>
      <c r="B5" s="11"/>
      <c r="C5" s="11"/>
      <c r="D5" s="11"/>
      <c r="E5" s="11"/>
      <c r="F5" s="11"/>
      <c r="G5" s="12"/>
    </row>
    <row r="6" spans="1:10" x14ac:dyDescent="0.25">
      <c r="A6" s="68"/>
      <c r="B6" s="11" t="s">
        <v>25</v>
      </c>
      <c r="C6" s="11"/>
      <c r="D6" s="11"/>
      <c r="E6" s="11"/>
      <c r="F6" s="11"/>
      <c r="G6" s="12"/>
      <c r="H6" s="77"/>
      <c r="I6" s="77"/>
      <c r="J6" s="77"/>
    </row>
    <row r="7" spans="1:10" x14ac:dyDescent="0.25">
      <c r="A7" s="68"/>
      <c r="B7" s="11" t="s">
        <v>100</v>
      </c>
      <c r="C7" s="11"/>
      <c r="D7" s="11"/>
      <c r="E7" s="11"/>
      <c r="F7" s="11" t="s">
        <v>2</v>
      </c>
      <c r="G7" s="13">
        <v>44873</v>
      </c>
      <c r="H7" s="77"/>
      <c r="I7" s="77"/>
      <c r="J7" s="77"/>
    </row>
    <row r="8" spans="1:10" x14ac:dyDescent="0.25">
      <c r="A8" s="68"/>
      <c r="B8" s="56" t="s">
        <v>101</v>
      </c>
      <c r="C8" s="11"/>
      <c r="D8" s="11"/>
      <c r="E8" s="11"/>
      <c r="F8" s="11" t="s">
        <v>27</v>
      </c>
      <c r="G8" s="12"/>
      <c r="H8" s="77"/>
      <c r="I8" s="77"/>
      <c r="J8" s="77"/>
    </row>
    <row r="9" spans="1:10" x14ac:dyDescent="0.25">
      <c r="A9" s="68"/>
      <c r="B9" s="11" t="s">
        <v>3</v>
      </c>
      <c r="C9" s="11"/>
      <c r="D9" s="11"/>
      <c r="E9" s="11"/>
      <c r="F9" s="11"/>
      <c r="G9" s="12"/>
      <c r="H9" s="77"/>
      <c r="I9" s="71" t="s">
        <v>56</v>
      </c>
      <c r="J9" s="71" t="s">
        <v>57</v>
      </c>
    </row>
    <row r="10" spans="1:10" x14ac:dyDescent="0.25">
      <c r="A10" s="68"/>
      <c r="B10" s="11"/>
      <c r="C10" s="11"/>
      <c r="D10" s="11"/>
      <c r="E10" s="11"/>
      <c r="F10" s="11"/>
      <c r="G10" s="12"/>
      <c r="H10" s="77"/>
      <c r="I10" s="70">
        <v>247</v>
      </c>
      <c r="J10" s="70">
        <v>124.3</v>
      </c>
    </row>
    <row r="11" spans="1:10" x14ac:dyDescent="0.25">
      <c r="A11" s="14" t="s">
        <v>4</v>
      </c>
      <c r="B11" s="15" t="s">
        <v>5</v>
      </c>
      <c r="C11" s="16" t="s">
        <v>6</v>
      </c>
      <c r="D11" s="15" t="s">
        <v>7</v>
      </c>
      <c r="E11" s="16" t="s">
        <v>8</v>
      </c>
      <c r="F11" s="15" t="s">
        <v>9</v>
      </c>
      <c r="G11" s="17" t="s">
        <v>28</v>
      </c>
      <c r="H11" s="77"/>
      <c r="I11" s="70">
        <v>70</v>
      </c>
      <c r="J11" s="70">
        <v>40</v>
      </c>
    </row>
    <row r="12" spans="1:10" x14ac:dyDescent="0.25">
      <c r="A12" s="18" t="s">
        <v>10</v>
      </c>
      <c r="B12" s="19" t="s">
        <v>29</v>
      </c>
      <c r="C12" s="20"/>
      <c r="D12" s="21"/>
      <c r="E12" s="20"/>
      <c r="F12" s="21"/>
      <c r="G12" s="22"/>
      <c r="H12" s="77"/>
      <c r="I12" s="70">
        <f>SUM(I10:I11)</f>
        <v>317</v>
      </c>
      <c r="J12" s="70">
        <v>20</v>
      </c>
    </row>
    <row r="13" spans="1:10" x14ac:dyDescent="0.25">
      <c r="A13" s="23">
        <v>1.2</v>
      </c>
      <c r="B13" s="24" t="s">
        <v>30</v>
      </c>
      <c r="C13" s="25">
        <v>1</v>
      </c>
      <c r="D13" s="26" t="s">
        <v>13</v>
      </c>
      <c r="E13" s="27">
        <v>18000</v>
      </c>
      <c r="F13" s="28">
        <f>C13*E13</f>
        <v>18000</v>
      </c>
      <c r="G13" s="29">
        <f>+F13</f>
        <v>18000</v>
      </c>
      <c r="H13" s="77"/>
      <c r="I13" s="70"/>
      <c r="J13" s="70">
        <v>307</v>
      </c>
    </row>
    <row r="14" spans="1:10" x14ac:dyDescent="0.25">
      <c r="A14" s="23"/>
      <c r="B14" s="24"/>
      <c r="C14" s="25"/>
      <c r="D14" s="26"/>
      <c r="E14" s="27"/>
      <c r="F14" s="28"/>
      <c r="G14" s="29"/>
      <c r="H14" s="77"/>
      <c r="I14" s="70"/>
      <c r="J14" s="70">
        <v>62</v>
      </c>
    </row>
    <row r="15" spans="1:10" s="2" customFormat="1" x14ac:dyDescent="0.25">
      <c r="A15" s="18" t="s">
        <v>15</v>
      </c>
      <c r="B15" s="19" t="s">
        <v>11</v>
      </c>
      <c r="C15" s="20"/>
      <c r="D15" s="21"/>
      <c r="E15" s="30"/>
      <c r="F15" s="31"/>
      <c r="G15" s="22"/>
      <c r="H15" s="79"/>
      <c r="I15" s="94"/>
      <c r="J15" s="94">
        <f>SUM(J10:J14)</f>
        <v>553.29999999999995</v>
      </c>
    </row>
    <row r="16" spans="1:10" x14ac:dyDescent="0.25">
      <c r="A16" s="23">
        <v>2.1</v>
      </c>
      <c r="B16" s="24" t="s">
        <v>32</v>
      </c>
      <c r="C16" s="25">
        <v>26.25</v>
      </c>
      <c r="D16" s="26" t="s">
        <v>14</v>
      </c>
      <c r="E16" s="27">
        <v>524.87</v>
      </c>
      <c r="F16" s="28">
        <f>C16*E16</f>
        <v>13777.8375</v>
      </c>
      <c r="G16" s="29"/>
      <c r="H16" s="77"/>
      <c r="I16" s="70"/>
      <c r="J16" s="70"/>
    </row>
    <row r="17" spans="1:10" x14ac:dyDescent="0.25">
      <c r="A17" s="23">
        <v>2.2000000000000002</v>
      </c>
      <c r="B17" s="24" t="s">
        <v>33</v>
      </c>
      <c r="C17" s="25">
        <v>52.5</v>
      </c>
      <c r="D17" s="26" t="s">
        <v>14</v>
      </c>
      <c r="E17" s="27">
        <v>691</v>
      </c>
      <c r="F17" s="28">
        <f>C17*E17</f>
        <v>36277.5</v>
      </c>
      <c r="G17" s="29"/>
      <c r="H17" s="77"/>
      <c r="I17" s="70"/>
      <c r="J17" s="70"/>
    </row>
    <row r="18" spans="1:10" x14ac:dyDescent="0.25">
      <c r="A18" s="23">
        <v>2.4</v>
      </c>
      <c r="B18" s="24" t="s">
        <v>34</v>
      </c>
      <c r="C18" s="25">
        <v>35.909999999999997</v>
      </c>
      <c r="D18" s="26" t="s">
        <v>14</v>
      </c>
      <c r="E18" s="27">
        <v>400</v>
      </c>
      <c r="F18" s="28">
        <f>+E18*C18</f>
        <v>14363.999999999998</v>
      </c>
      <c r="G18" s="29"/>
      <c r="H18" s="77"/>
      <c r="I18" s="70"/>
      <c r="J18" s="70"/>
    </row>
    <row r="19" spans="1:10" x14ac:dyDescent="0.25">
      <c r="A19" s="23"/>
      <c r="B19" s="24"/>
      <c r="C19" s="25"/>
      <c r="D19" s="26"/>
      <c r="E19" s="27"/>
      <c r="F19" s="28"/>
      <c r="G19" s="29">
        <f>+SUM(F16:F18)</f>
        <v>64419.337500000001</v>
      </c>
      <c r="H19" s="77"/>
      <c r="I19" s="70" t="s">
        <v>58</v>
      </c>
      <c r="J19" s="70"/>
    </row>
    <row r="20" spans="1:10" s="2" customFormat="1" x14ac:dyDescent="0.25">
      <c r="A20" s="18" t="s">
        <v>17</v>
      </c>
      <c r="B20" s="32" t="s">
        <v>35</v>
      </c>
      <c r="C20" s="33"/>
      <c r="D20" s="21"/>
      <c r="E20" s="34"/>
      <c r="F20" s="32"/>
      <c r="G20" s="22"/>
      <c r="H20" s="79"/>
      <c r="I20" s="94"/>
      <c r="J20" s="94"/>
    </row>
    <row r="21" spans="1:10" x14ac:dyDescent="0.25">
      <c r="A21" s="23">
        <v>3.1</v>
      </c>
      <c r="B21" s="35" t="s">
        <v>36</v>
      </c>
      <c r="C21" s="25">
        <v>350</v>
      </c>
      <c r="D21" s="26" t="s">
        <v>37</v>
      </c>
      <c r="E21" s="36">
        <v>904</v>
      </c>
      <c r="F21" s="37">
        <f>C21*E21</f>
        <v>316400</v>
      </c>
      <c r="G21" s="29"/>
      <c r="H21" s="77"/>
      <c r="I21" s="70">
        <v>124.3</v>
      </c>
      <c r="J21" s="70"/>
    </row>
    <row r="22" spans="1:10" x14ac:dyDescent="0.25">
      <c r="A22" s="23">
        <v>3.2</v>
      </c>
      <c r="B22" s="35" t="s">
        <v>38</v>
      </c>
      <c r="C22" s="25">
        <v>15.75</v>
      </c>
      <c r="D22" s="26" t="s">
        <v>14</v>
      </c>
      <c r="E22" s="36">
        <v>2762.1</v>
      </c>
      <c r="F22" s="37">
        <f>C22*E22</f>
        <v>43503.074999999997</v>
      </c>
      <c r="G22" s="29"/>
      <c r="H22" s="77"/>
      <c r="I22" s="70"/>
      <c r="J22" s="70"/>
    </row>
    <row r="23" spans="1:10" x14ac:dyDescent="0.25">
      <c r="A23" s="23">
        <v>3.3</v>
      </c>
      <c r="B23" s="35" t="s">
        <v>39</v>
      </c>
      <c r="C23" s="25">
        <v>350</v>
      </c>
      <c r="D23" s="26" t="s">
        <v>16</v>
      </c>
      <c r="E23" s="36">
        <v>948.17</v>
      </c>
      <c r="F23" s="37">
        <f>+E23*C23</f>
        <v>331859.5</v>
      </c>
      <c r="G23" s="29"/>
      <c r="H23" s="77"/>
      <c r="I23" s="70">
        <v>20</v>
      </c>
      <c r="J23" s="95"/>
    </row>
    <row r="24" spans="1:10" x14ac:dyDescent="0.25">
      <c r="A24" s="23"/>
      <c r="B24" s="35"/>
      <c r="C24" s="25"/>
      <c r="D24" s="26"/>
      <c r="E24" s="36"/>
      <c r="F24" s="37"/>
      <c r="G24" s="29">
        <f>+F21+F22+F23</f>
        <v>691762.57499999995</v>
      </c>
      <c r="H24" s="77"/>
      <c r="I24" s="70">
        <v>307</v>
      </c>
      <c r="J24" s="70"/>
    </row>
    <row r="25" spans="1:10" x14ac:dyDescent="0.25">
      <c r="A25" s="18" t="s">
        <v>19</v>
      </c>
      <c r="B25" s="32" t="s">
        <v>102</v>
      </c>
      <c r="C25" s="25"/>
      <c r="D25" s="26"/>
      <c r="E25" s="36"/>
      <c r="F25" s="37"/>
      <c r="G25" s="29"/>
      <c r="H25" s="77"/>
      <c r="I25" s="71"/>
      <c r="J25" s="71"/>
    </row>
    <row r="26" spans="1:10" x14ac:dyDescent="0.25">
      <c r="A26" s="38">
        <v>1</v>
      </c>
      <c r="B26" s="57" t="s">
        <v>103</v>
      </c>
      <c r="C26" s="25">
        <v>1</v>
      </c>
      <c r="D26" s="26" t="s">
        <v>18</v>
      </c>
      <c r="E26" s="36">
        <v>16000</v>
      </c>
      <c r="F26" s="37">
        <f>C26*E26</f>
        <v>16000</v>
      </c>
      <c r="G26" s="29"/>
      <c r="H26" s="77"/>
      <c r="I26" s="71">
        <f>SUM(I21:I25)</f>
        <v>451.3</v>
      </c>
      <c r="J26" s="71"/>
    </row>
    <row r="27" spans="1:10" x14ac:dyDescent="0.25">
      <c r="A27" s="23"/>
      <c r="B27" s="35"/>
      <c r="C27" s="25"/>
      <c r="D27" s="26"/>
      <c r="E27" s="36"/>
      <c r="F27" s="37"/>
      <c r="G27" s="29">
        <f>+F26</f>
        <v>16000</v>
      </c>
      <c r="H27" s="77"/>
      <c r="I27" s="71"/>
      <c r="J27" s="96"/>
    </row>
    <row r="28" spans="1:10" x14ac:dyDescent="0.25">
      <c r="A28" s="23"/>
      <c r="B28" s="35"/>
      <c r="C28" s="25"/>
      <c r="D28" s="26"/>
      <c r="E28" s="36"/>
      <c r="F28" s="37"/>
      <c r="G28" s="29"/>
      <c r="H28" s="77"/>
      <c r="I28" s="71"/>
      <c r="J28" s="96"/>
    </row>
    <row r="29" spans="1:10" x14ac:dyDescent="0.25">
      <c r="A29" s="18" t="s">
        <v>21</v>
      </c>
      <c r="B29" s="32" t="s">
        <v>40</v>
      </c>
      <c r="C29" s="25"/>
      <c r="D29" s="26"/>
      <c r="E29" s="36"/>
      <c r="F29" s="37"/>
      <c r="G29" s="29"/>
      <c r="H29" s="77"/>
      <c r="I29" s="97"/>
      <c r="J29" s="71"/>
    </row>
    <row r="30" spans="1:10" x14ac:dyDescent="0.25">
      <c r="A30" s="38">
        <v>1</v>
      </c>
      <c r="B30" s="35" t="s">
        <v>41</v>
      </c>
      <c r="C30" s="25">
        <v>1</v>
      </c>
      <c r="D30" s="26" t="s">
        <v>18</v>
      </c>
      <c r="E30" s="36">
        <v>6000</v>
      </c>
      <c r="F30" s="37">
        <f>C30*E30</f>
        <v>6000</v>
      </c>
      <c r="G30" s="29"/>
      <c r="H30" s="77"/>
      <c r="I30" s="71"/>
      <c r="J30" s="71"/>
    </row>
    <row r="31" spans="1:10" x14ac:dyDescent="0.25">
      <c r="A31" s="23"/>
      <c r="B31" s="35"/>
      <c r="C31" s="25"/>
      <c r="D31" s="26"/>
      <c r="E31" s="36"/>
      <c r="F31" s="37"/>
      <c r="G31" s="29">
        <f>+F30</f>
        <v>6000</v>
      </c>
      <c r="H31" s="77"/>
      <c r="I31" s="71"/>
      <c r="J31" s="71"/>
    </row>
    <row r="32" spans="1:10" x14ac:dyDescent="0.25">
      <c r="A32" s="23"/>
      <c r="B32" s="35"/>
      <c r="C32" s="25"/>
      <c r="D32" s="26"/>
      <c r="E32" s="36"/>
      <c r="F32" s="37"/>
      <c r="G32" s="29"/>
      <c r="H32" s="77"/>
      <c r="I32" s="71"/>
      <c r="J32" s="97"/>
    </row>
    <row r="33" spans="1:12" x14ac:dyDescent="0.25">
      <c r="A33" s="23"/>
      <c r="B33" s="35"/>
      <c r="C33" s="25"/>
      <c r="D33" s="26"/>
      <c r="E33" s="36"/>
      <c r="F33" s="37"/>
      <c r="G33" s="29"/>
      <c r="H33" s="77"/>
      <c r="I33" s="71"/>
      <c r="J33" s="98"/>
    </row>
    <row r="34" spans="1:12" s="2" customFormat="1" x14ac:dyDescent="0.25">
      <c r="A34" s="18"/>
      <c r="B34" s="32" t="s">
        <v>42</v>
      </c>
      <c r="C34" s="40"/>
      <c r="D34" s="32"/>
      <c r="E34" s="40"/>
      <c r="F34" s="32"/>
      <c r="G34" s="22">
        <f>+SUM(G13:G33)</f>
        <v>796181.91249999998</v>
      </c>
      <c r="H34" s="79"/>
      <c r="I34" s="72"/>
      <c r="J34" s="72"/>
    </row>
    <row r="35" spans="1:12" x14ac:dyDescent="0.25">
      <c r="A35" s="23"/>
      <c r="B35" s="35"/>
      <c r="C35" s="41"/>
      <c r="D35" s="35"/>
      <c r="E35" s="41"/>
      <c r="F35" s="35"/>
      <c r="G35" s="29"/>
      <c r="H35" s="77"/>
      <c r="I35" s="71"/>
      <c r="J35" s="71"/>
    </row>
    <row r="36" spans="1:12" x14ac:dyDescent="0.25">
      <c r="A36" s="23"/>
      <c r="B36" s="35" t="s">
        <v>43</v>
      </c>
      <c r="C36" s="41"/>
      <c r="D36" s="35"/>
      <c r="E36" s="41"/>
      <c r="F36" s="35"/>
      <c r="G36" s="29"/>
      <c r="H36" s="77"/>
      <c r="I36" s="71"/>
      <c r="J36" s="71"/>
    </row>
    <row r="37" spans="1:12" x14ac:dyDescent="0.25">
      <c r="A37" s="23"/>
      <c r="B37" s="35"/>
      <c r="C37" s="41"/>
      <c r="D37" s="35"/>
      <c r="E37" s="41"/>
      <c r="F37" s="35"/>
      <c r="G37" s="29"/>
      <c r="H37" s="77"/>
      <c r="I37" s="71"/>
      <c r="J37" s="98"/>
    </row>
    <row r="38" spans="1:12" x14ac:dyDescent="0.25">
      <c r="A38" s="23"/>
      <c r="B38" s="35" t="s">
        <v>44</v>
      </c>
      <c r="C38" s="41"/>
      <c r="D38" s="35"/>
      <c r="E38" s="42">
        <v>0.1</v>
      </c>
      <c r="F38" s="37">
        <f>E38*G34</f>
        <v>79618.191250000003</v>
      </c>
      <c r="G38" s="29"/>
      <c r="H38" s="77"/>
      <c r="I38" s="71"/>
      <c r="J38" s="99"/>
      <c r="L38" s="39"/>
    </row>
    <row r="39" spans="1:12" x14ac:dyDescent="0.25">
      <c r="A39" s="23"/>
      <c r="B39" s="35" t="s">
        <v>45</v>
      </c>
      <c r="C39" s="41"/>
      <c r="D39" s="35"/>
      <c r="E39" s="42">
        <v>0.02</v>
      </c>
      <c r="F39" s="37">
        <f>E39*G34</f>
        <v>15923.63825</v>
      </c>
      <c r="G39" s="29"/>
      <c r="H39" s="77"/>
      <c r="I39" s="71"/>
      <c r="J39" s="100"/>
    </row>
    <row r="40" spans="1:12" x14ac:dyDescent="0.25">
      <c r="A40" s="23"/>
      <c r="B40" s="35" t="s">
        <v>46</v>
      </c>
      <c r="C40" s="41"/>
      <c r="D40" s="35"/>
      <c r="E40" s="42">
        <v>0.03</v>
      </c>
      <c r="F40" s="37">
        <f>E40*G34</f>
        <v>23885.457374999998</v>
      </c>
      <c r="G40" s="29"/>
      <c r="H40" s="77"/>
      <c r="I40" s="71"/>
      <c r="J40" s="101"/>
    </row>
    <row r="41" spans="1:12" x14ac:dyDescent="0.25">
      <c r="A41" s="23"/>
      <c r="B41" s="35" t="s">
        <v>47</v>
      </c>
      <c r="C41" s="41"/>
      <c r="D41" s="35"/>
      <c r="E41" s="42">
        <v>0.01</v>
      </c>
      <c r="F41" s="37">
        <f>E41*G34</f>
        <v>7961.819125</v>
      </c>
      <c r="G41" s="29"/>
      <c r="H41" s="77"/>
      <c r="I41" s="71"/>
      <c r="J41" s="71"/>
    </row>
    <row r="42" spans="1:12" x14ac:dyDescent="0.25">
      <c r="A42" s="23"/>
      <c r="B42" s="35" t="s">
        <v>48</v>
      </c>
      <c r="C42" s="41"/>
      <c r="D42" s="35"/>
      <c r="E42" s="42">
        <v>4.4999999999999998E-2</v>
      </c>
      <c r="F42" s="37">
        <f>E42*G34</f>
        <v>35828.186062499997</v>
      </c>
      <c r="G42" s="29"/>
      <c r="H42" s="77"/>
      <c r="I42" s="71"/>
      <c r="J42" s="71"/>
    </row>
    <row r="43" spans="1:12" x14ac:dyDescent="0.25">
      <c r="A43" s="23"/>
      <c r="B43" s="35" t="s">
        <v>49</v>
      </c>
      <c r="C43" s="41"/>
      <c r="D43" s="35"/>
      <c r="E43" s="42">
        <v>1E-3</v>
      </c>
      <c r="F43" s="37">
        <f>E43*G34</f>
        <v>796.18191249999995</v>
      </c>
      <c r="G43" s="29"/>
      <c r="H43" s="77"/>
      <c r="I43" s="71"/>
      <c r="J43" s="71"/>
    </row>
    <row r="44" spans="1:12" x14ac:dyDescent="0.25">
      <c r="A44" s="23"/>
      <c r="B44" s="35" t="s">
        <v>50</v>
      </c>
      <c r="C44" s="41"/>
      <c r="D44" s="35"/>
      <c r="E44" s="42">
        <v>0.05</v>
      </c>
      <c r="F44" s="37">
        <f>E44*G34</f>
        <v>39809.095625000002</v>
      </c>
      <c r="G44" s="29">
        <f>SUM(F38:F44)</f>
        <v>203822.56959999999</v>
      </c>
      <c r="H44" s="77"/>
      <c r="I44" s="71"/>
      <c r="J44" s="71"/>
    </row>
    <row r="45" spans="1:12" x14ac:dyDescent="0.25">
      <c r="A45" s="23"/>
      <c r="B45" s="35"/>
      <c r="C45" s="41"/>
      <c r="D45" s="35"/>
      <c r="E45" s="41"/>
      <c r="F45" s="35"/>
      <c r="G45" s="29"/>
      <c r="H45" s="77"/>
      <c r="I45" s="71"/>
      <c r="J45" s="71"/>
    </row>
    <row r="46" spans="1:12" s="2" customFormat="1" x14ac:dyDescent="0.25">
      <c r="A46" s="18"/>
      <c r="B46" s="32" t="s">
        <v>51</v>
      </c>
      <c r="C46" s="40"/>
      <c r="D46" s="32"/>
      <c r="E46" s="40"/>
      <c r="F46" s="32"/>
      <c r="G46" s="22">
        <f>SUM(G44,G34)</f>
        <v>1000004.4820999999</v>
      </c>
      <c r="H46" s="79"/>
      <c r="I46" s="72"/>
      <c r="J46" s="71"/>
      <c r="K46"/>
    </row>
    <row r="47" spans="1:12" x14ac:dyDescent="0.25">
      <c r="A47" s="23"/>
      <c r="B47" s="35"/>
      <c r="C47" s="41"/>
      <c r="D47" s="35"/>
      <c r="E47" s="41"/>
      <c r="F47" s="35"/>
      <c r="G47" s="29"/>
      <c r="H47" s="77"/>
      <c r="I47" s="71"/>
      <c r="J47" s="71"/>
    </row>
    <row r="48" spans="1:12" x14ac:dyDescent="0.25">
      <c r="A48" s="43"/>
      <c r="B48" s="44"/>
      <c r="C48" s="45"/>
      <c r="D48" s="44"/>
      <c r="E48" s="45"/>
      <c r="F48" s="44"/>
      <c r="G48" s="46"/>
      <c r="H48" s="77"/>
      <c r="I48" s="71"/>
      <c r="J48" s="71"/>
    </row>
    <row r="49" spans="1:10" x14ac:dyDescent="0.25">
      <c r="A49" s="47"/>
      <c r="B49" s="48" t="s">
        <v>52</v>
      </c>
      <c r="C49" s="48"/>
      <c r="D49" s="48"/>
      <c r="E49" s="48"/>
      <c r="F49" s="48"/>
      <c r="G49" s="49"/>
      <c r="H49" s="88"/>
      <c r="I49" s="77"/>
      <c r="J49" s="77"/>
    </row>
    <row r="50" spans="1:10" x14ac:dyDescent="0.25">
      <c r="A50" s="47"/>
      <c r="B50" s="48" t="s">
        <v>53</v>
      </c>
      <c r="C50" s="48"/>
      <c r="D50" s="48"/>
      <c r="E50" s="48"/>
      <c r="F50" s="48"/>
      <c r="G50" s="49"/>
      <c r="H50" s="88"/>
      <c r="I50" s="77"/>
      <c r="J50" s="77"/>
    </row>
    <row r="51" spans="1:10" x14ac:dyDescent="0.25">
      <c r="A51" s="47"/>
      <c r="B51" s="48" t="s">
        <v>54</v>
      </c>
      <c r="C51" s="48"/>
      <c r="D51" s="48"/>
      <c r="E51" s="47"/>
      <c r="F51" s="47"/>
      <c r="G51" s="22"/>
      <c r="H51" s="11"/>
    </row>
    <row r="52" spans="1:10" x14ac:dyDescent="0.25">
      <c r="A52" s="68"/>
      <c r="B52" s="11"/>
      <c r="C52" s="11"/>
      <c r="D52" s="11"/>
      <c r="E52" s="68"/>
      <c r="F52" s="68"/>
      <c r="G52" s="12"/>
      <c r="H52" s="11"/>
    </row>
    <row r="53" spans="1:10" x14ac:dyDescent="0.25">
      <c r="A53" s="68"/>
      <c r="B53" s="50"/>
      <c r="C53" s="51"/>
      <c r="D53" s="11"/>
      <c r="E53" s="90" t="s">
        <v>22</v>
      </c>
      <c r="F53" s="90"/>
      <c r="G53" s="90"/>
      <c r="H53" s="11"/>
    </row>
    <row r="54" spans="1:10" x14ac:dyDescent="0.25">
      <c r="A54" s="68"/>
      <c r="B54" s="53"/>
      <c r="C54" s="11"/>
      <c r="D54" s="11"/>
      <c r="E54" s="68"/>
      <c r="F54" s="68"/>
      <c r="G54" s="12"/>
      <c r="H54" s="11"/>
    </row>
    <row r="55" spans="1:10" x14ac:dyDescent="0.25">
      <c r="B55" s="9"/>
      <c r="E55" s="91" t="s">
        <v>23</v>
      </c>
      <c r="F55" s="91"/>
      <c r="G55" s="91"/>
    </row>
    <row r="56" spans="1:10" x14ac:dyDescent="0.25">
      <c r="E56" s="92" t="s">
        <v>24</v>
      </c>
      <c r="F56" s="92"/>
      <c r="G56" s="92"/>
    </row>
    <row r="57" spans="1:10" x14ac:dyDescent="0.25">
      <c r="E57" s="69"/>
      <c r="F57" s="69"/>
    </row>
  </sheetData>
  <mergeCells count="4">
    <mergeCell ref="A4:G4"/>
    <mergeCell ref="E53:G53"/>
    <mergeCell ref="E55:G55"/>
    <mergeCell ref="E56:G5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61"/>
  <sheetViews>
    <sheetView view="pageBreakPreview" topLeftCell="A24" zoomScale="80" zoomScaleNormal="80" zoomScaleSheetLayoutView="80" workbookViewId="0">
      <selection activeCell="A24" sqref="A1:XFD1048576"/>
    </sheetView>
  </sheetViews>
  <sheetFormatPr baseColWidth="10" defaultRowHeight="15" x14ac:dyDescent="0.25"/>
  <cols>
    <col min="1" max="1" width="5.28515625" style="1" customWidth="1"/>
    <col min="2" max="2" width="50.140625" customWidth="1"/>
    <col min="3" max="3" width="10.42578125" customWidth="1"/>
    <col min="4" max="4" width="6.5703125" customWidth="1"/>
    <col min="5" max="5" width="11.140625" customWidth="1"/>
    <col min="6" max="6" width="11.42578125" customWidth="1"/>
    <col min="7" max="7" width="17.5703125" style="55" customWidth="1"/>
    <col min="9" max="9" width="15.140625" customWidth="1"/>
    <col min="10" max="10" width="24.85546875" customWidth="1"/>
    <col min="12" max="12" width="18.85546875" bestFit="1" customWidth="1"/>
  </cols>
  <sheetData>
    <row r="4" spans="1:10" s="1" customFormat="1" ht="25.15" x14ac:dyDescent="0.45">
      <c r="A4" s="89" t="s">
        <v>0</v>
      </c>
      <c r="B4" s="89"/>
      <c r="C4" s="89"/>
      <c r="D4" s="89"/>
      <c r="E4" s="89"/>
      <c r="F4" s="89"/>
      <c r="G4" s="89"/>
    </row>
    <row r="5" spans="1:10" ht="14.45" x14ac:dyDescent="0.3">
      <c r="A5" s="10"/>
      <c r="B5" s="11"/>
      <c r="C5" s="11"/>
      <c r="D5" s="11"/>
      <c r="E5" s="11"/>
      <c r="F5" s="11"/>
      <c r="G5" s="12"/>
    </row>
    <row r="6" spans="1:10" x14ac:dyDescent="0.25">
      <c r="A6" s="10"/>
      <c r="B6" s="11" t="s">
        <v>25</v>
      </c>
      <c r="C6" s="11"/>
      <c r="D6" s="11"/>
      <c r="E6" s="11"/>
      <c r="F6" s="11"/>
      <c r="G6" s="12"/>
      <c r="H6" s="77"/>
      <c r="I6" s="77"/>
      <c r="J6" s="77"/>
    </row>
    <row r="7" spans="1:10" x14ac:dyDescent="0.25">
      <c r="A7" s="10"/>
      <c r="B7" s="11" t="s">
        <v>26</v>
      </c>
      <c r="C7" s="11"/>
      <c r="D7" s="11"/>
      <c r="E7" s="11"/>
      <c r="F7" s="11" t="s">
        <v>2</v>
      </c>
      <c r="G7" s="13">
        <v>44873</v>
      </c>
      <c r="H7" s="77"/>
      <c r="I7" s="77"/>
      <c r="J7" s="77"/>
    </row>
    <row r="8" spans="1:10" ht="30" x14ac:dyDescent="0.25">
      <c r="A8" s="10"/>
      <c r="B8" s="56" t="s">
        <v>55</v>
      </c>
      <c r="C8" s="11"/>
      <c r="D8" s="11"/>
      <c r="E8" s="11"/>
      <c r="F8" s="11" t="s">
        <v>27</v>
      </c>
      <c r="G8" s="12"/>
      <c r="H8" s="77"/>
      <c r="I8" s="77"/>
      <c r="J8" s="77"/>
    </row>
    <row r="9" spans="1:10" x14ac:dyDescent="0.25">
      <c r="A9" s="10"/>
      <c r="B9" s="11" t="s">
        <v>3</v>
      </c>
      <c r="C9" s="11"/>
      <c r="D9" s="11"/>
      <c r="E9" s="11"/>
      <c r="F9" s="11"/>
      <c r="G9" s="12"/>
      <c r="H9" s="77"/>
      <c r="I9" s="77" t="s">
        <v>56</v>
      </c>
      <c r="J9" s="77" t="s">
        <v>57</v>
      </c>
    </row>
    <row r="10" spans="1:10" x14ac:dyDescent="0.25">
      <c r="A10" s="10"/>
      <c r="B10" s="11"/>
      <c r="C10" s="11"/>
      <c r="D10" s="11"/>
      <c r="E10" s="11"/>
      <c r="F10" s="11"/>
      <c r="G10" s="12"/>
      <c r="H10" s="77"/>
      <c r="I10" s="78">
        <v>247</v>
      </c>
      <c r="J10" s="78">
        <v>124.3</v>
      </c>
    </row>
    <row r="11" spans="1:10" x14ac:dyDescent="0.25">
      <c r="A11" s="14" t="s">
        <v>4</v>
      </c>
      <c r="B11" s="15" t="s">
        <v>5</v>
      </c>
      <c r="C11" s="16" t="s">
        <v>6</v>
      </c>
      <c r="D11" s="15" t="s">
        <v>7</v>
      </c>
      <c r="E11" s="16" t="s">
        <v>8</v>
      </c>
      <c r="F11" s="15" t="s">
        <v>9</v>
      </c>
      <c r="G11" s="17" t="s">
        <v>28</v>
      </c>
      <c r="H11" s="77"/>
      <c r="I11" s="78">
        <v>70</v>
      </c>
      <c r="J11" s="78">
        <v>40</v>
      </c>
    </row>
    <row r="12" spans="1:10" x14ac:dyDescent="0.25">
      <c r="A12" s="18" t="s">
        <v>10</v>
      </c>
      <c r="B12" s="19" t="s">
        <v>29</v>
      </c>
      <c r="C12" s="20"/>
      <c r="D12" s="21"/>
      <c r="E12" s="20"/>
      <c r="F12" s="21"/>
      <c r="G12" s="22"/>
      <c r="H12" s="77"/>
      <c r="I12" s="78">
        <f>SUM(I10:I11)</f>
        <v>317</v>
      </c>
      <c r="J12" s="78">
        <v>20</v>
      </c>
    </row>
    <row r="13" spans="1:10" hidden="1" x14ac:dyDescent="0.25">
      <c r="A13" s="23">
        <v>1.1000000000000001</v>
      </c>
      <c r="B13" s="24" t="s">
        <v>12</v>
      </c>
      <c r="C13" s="25">
        <v>1</v>
      </c>
      <c r="D13" s="26" t="s">
        <v>13</v>
      </c>
      <c r="E13" s="27">
        <v>0</v>
      </c>
      <c r="F13" s="28">
        <f>C13*E13</f>
        <v>0</v>
      </c>
      <c r="G13" s="29"/>
      <c r="H13" s="77"/>
      <c r="I13" s="78"/>
      <c r="J13" s="78"/>
    </row>
    <row r="14" spans="1:10" x14ac:dyDescent="0.25">
      <c r="A14" s="23">
        <v>1.2</v>
      </c>
      <c r="B14" s="24" t="s">
        <v>30</v>
      </c>
      <c r="C14" s="25">
        <v>1</v>
      </c>
      <c r="D14" s="26" t="s">
        <v>13</v>
      </c>
      <c r="E14" s="27">
        <v>16000</v>
      </c>
      <c r="F14" s="28">
        <f>C14*E14</f>
        <v>16000</v>
      </c>
      <c r="G14" s="29">
        <f>+F14</f>
        <v>16000</v>
      </c>
      <c r="H14" s="77"/>
      <c r="I14" s="78"/>
      <c r="J14" s="78">
        <v>307</v>
      </c>
    </row>
    <row r="15" spans="1:10" x14ac:dyDescent="0.25">
      <c r="A15" s="23"/>
      <c r="B15" s="24"/>
      <c r="C15" s="25"/>
      <c r="D15" s="26"/>
      <c r="E15" s="27"/>
      <c r="F15" s="28"/>
      <c r="G15" s="29"/>
      <c r="H15" s="77"/>
      <c r="I15" s="78"/>
      <c r="J15" s="78">
        <v>62</v>
      </c>
    </row>
    <row r="16" spans="1:10" s="2" customFormat="1" x14ac:dyDescent="0.25">
      <c r="A16" s="18" t="s">
        <v>15</v>
      </c>
      <c r="B16" s="19" t="s">
        <v>11</v>
      </c>
      <c r="C16" s="20"/>
      <c r="D16" s="21"/>
      <c r="E16" s="30"/>
      <c r="F16" s="31"/>
      <c r="G16" s="22"/>
      <c r="H16" s="79"/>
      <c r="I16" s="80"/>
      <c r="J16" s="80">
        <f>SUM(J10:J15)</f>
        <v>553.29999999999995</v>
      </c>
    </row>
    <row r="17" spans="1:10" hidden="1" x14ac:dyDescent="0.25">
      <c r="A17" s="23">
        <v>2.1</v>
      </c>
      <c r="B17" s="24" t="s">
        <v>31</v>
      </c>
      <c r="C17" s="25">
        <v>0</v>
      </c>
      <c r="D17" s="26" t="s">
        <v>14</v>
      </c>
      <c r="E17" s="27">
        <v>800</v>
      </c>
      <c r="F17" s="28">
        <f>C17*E17</f>
        <v>0</v>
      </c>
      <c r="G17" s="29"/>
      <c r="H17" s="77"/>
      <c r="I17" s="78"/>
      <c r="J17" s="78"/>
    </row>
    <row r="18" spans="1:10" x14ac:dyDescent="0.25">
      <c r="A18" s="23">
        <v>2.1</v>
      </c>
      <c r="B18" s="24" t="s">
        <v>32</v>
      </c>
      <c r="C18" s="25">
        <v>7.5</v>
      </c>
      <c r="D18" s="26" t="s">
        <v>14</v>
      </c>
      <c r="E18" s="27">
        <v>524.87</v>
      </c>
      <c r="F18" s="28">
        <f>C18*E18</f>
        <v>3936.5250000000001</v>
      </c>
      <c r="G18" s="29"/>
      <c r="H18" s="77"/>
      <c r="I18" s="78"/>
      <c r="J18" s="78"/>
    </row>
    <row r="19" spans="1:10" x14ac:dyDescent="0.25">
      <c r="A19" s="23">
        <v>2.2000000000000002</v>
      </c>
      <c r="B19" s="24" t="s">
        <v>33</v>
      </c>
      <c r="C19" s="25">
        <v>30.15</v>
      </c>
      <c r="D19" s="26" t="s">
        <v>14</v>
      </c>
      <c r="E19" s="27">
        <v>691</v>
      </c>
      <c r="F19" s="28">
        <f>C19*E19</f>
        <v>20833.649999999998</v>
      </c>
      <c r="G19" s="29"/>
      <c r="H19" s="77"/>
      <c r="I19" s="78"/>
      <c r="J19" s="78"/>
    </row>
    <row r="20" spans="1:10" x14ac:dyDescent="0.25">
      <c r="A20" s="23">
        <v>2.4</v>
      </c>
      <c r="B20" s="24" t="s">
        <v>34</v>
      </c>
      <c r="C20" s="25">
        <v>9.75</v>
      </c>
      <c r="D20" s="26" t="s">
        <v>14</v>
      </c>
      <c r="E20" s="27">
        <v>253.4</v>
      </c>
      <c r="F20" s="28">
        <f>+E20*C20</f>
        <v>2470.65</v>
      </c>
      <c r="G20" s="29"/>
      <c r="H20" s="77"/>
      <c r="I20" s="78"/>
      <c r="J20" s="78"/>
    </row>
    <row r="21" spans="1:10" x14ac:dyDescent="0.25">
      <c r="A21" s="23"/>
      <c r="B21" s="24"/>
      <c r="C21" s="25"/>
      <c r="D21" s="26"/>
      <c r="E21" s="27"/>
      <c r="F21" s="28"/>
      <c r="G21" s="29">
        <f>+SUM(F18:F20)</f>
        <v>27240.825000000001</v>
      </c>
      <c r="H21" s="77"/>
      <c r="I21" s="78" t="s">
        <v>58</v>
      </c>
      <c r="J21" s="78"/>
    </row>
    <row r="22" spans="1:10" s="2" customFormat="1" x14ac:dyDescent="0.25">
      <c r="A22" s="18" t="s">
        <v>17</v>
      </c>
      <c r="B22" s="32" t="s">
        <v>35</v>
      </c>
      <c r="C22" s="33"/>
      <c r="D22" s="21"/>
      <c r="E22" s="34"/>
      <c r="F22" s="32"/>
      <c r="G22" s="22"/>
      <c r="H22" s="79"/>
      <c r="I22" s="80"/>
      <c r="J22" s="80"/>
    </row>
    <row r="23" spans="1:10" x14ac:dyDescent="0.25">
      <c r="A23" s="23">
        <v>3.1</v>
      </c>
      <c r="B23" s="35" t="s">
        <v>36</v>
      </c>
      <c r="C23" s="25">
        <v>150</v>
      </c>
      <c r="D23" s="26" t="s">
        <v>37</v>
      </c>
      <c r="E23" s="36">
        <v>904</v>
      </c>
      <c r="F23" s="37">
        <f>C23*E23</f>
        <v>135600</v>
      </c>
      <c r="G23" s="29"/>
      <c r="H23" s="77"/>
      <c r="I23" s="78">
        <v>124.3</v>
      </c>
      <c r="J23" s="78"/>
    </row>
    <row r="24" spans="1:10" x14ac:dyDescent="0.25">
      <c r="A24" s="23">
        <v>3.2</v>
      </c>
      <c r="B24" s="35" t="s">
        <v>38</v>
      </c>
      <c r="C24" s="25">
        <f>+C23*0.2*0.15</f>
        <v>4.5</v>
      </c>
      <c r="D24" s="26" t="s">
        <v>14</v>
      </c>
      <c r="E24" s="36">
        <v>2762.1</v>
      </c>
      <c r="F24" s="37">
        <f>C24*E24</f>
        <v>12429.449999999999</v>
      </c>
      <c r="G24" s="29"/>
      <c r="H24" s="77"/>
      <c r="I24" s="78"/>
      <c r="J24" s="78"/>
    </row>
    <row r="25" spans="1:10" x14ac:dyDescent="0.25">
      <c r="A25" s="23">
        <v>3.3</v>
      </c>
      <c r="B25" s="35" t="s">
        <v>39</v>
      </c>
      <c r="C25" s="25">
        <v>201</v>
      </c>
      <c r="D25" s="26" t="s">
        <v>16</v>
      </c>
      <c r="E25" s="36">
        <v>948.17</v>
      </c>
      <c r="F25" s="37">
        <f>+E25*C25</f>
        <v>190582.16999999998</v>
      </c>
      <c r="G25" s="29"/>
      <c r="H25" s="77"/>
      <c r="I25" s="78">
        <v>20</v>
      </c>
      <c r="J25" s="81"/>
    </row>
    <row r="26" spans="1:10" x14ac:dyDescent="0.25">
      <c r="A26" s="23"/>
      <c r="B26" s="35"/>
      <c r="C26" s="25"/>
      <c r="D26" s="26"/>
      <c r="E26" s="36"/>
      <c r="F26" s="37"/>
      <c r="G26" s="29">
        <f>+F23+F24+F25</f>
        <v>338611.62</v>
      </c>
      <c r="H26" s="77"/>
      <c r="I26" s="78">
        <v>307</v>
      </c>
      <c r="J26" s="78"/>
    </row>
    <row r="27" spans="1:10" x14ac:dyDescent="0.25">
      <c r="A27" s="18" t="s">
        <v>19</v>
      </c>
      <c r="B27" s="32" t="s">
        <v>61</v>
      </c>
      <c r="C27" s="25"/>
      <c r="D27" s="26"/>
      <c r="E27" s="36"/>
      <c r="F27" s="37"/>
      <c r="G27" s="29"/>
      <c r="H27" s="77"/>
      <c r="I27" s="77"/>
      <c r="J27" s="77"/>
    </row>
    <row r="28" spans="1:10" ht="30" x14ac:dyDescent="0.25">
      <c r="A28" s="38">
        <v>1</v>
      </c>
      <c r="B28" s="57" t="s">
        <v>59</v>
      </c>
      <c r="C28" s="25">
        <v>30</v>
      </c>
      <c r="D28" s="26" t="s">
        <v>18</v>
      </c>
      <c r="E28" s="36">
        <v>23165.8</v>
      </c>
      <c r="F28" s="37">
        <f>C28*E28</f>
        <v>694974</v>
      </c>
      <c r="G28" s="29"/>
      <c r="H28" s="77"/>
      <c r="I28" s="77">
        <f>SUM(I23:I27)</f>
        <v>451.3</v>
      </c>
      <c r="J28" s="77"/>
    </row>
    <row r="29" spans="1:10" x14ac:dyDescent="0.25">
      <c r="A29" s="23"/>
      <c r="B29" s="35"/>
      <c r="C29" s="25"/>
      <c r="D29" s="26"/>
      <c r="E29" s="36"/>
      <c r="F29" s="37"/>
      <c r="G29" s="29">
        <f>+F28</f>
        <v>694974</v>
      </c>
      <c r="H29" s="77"/>
      <c r="I29" s="77"/>
      <c r="J29" s="82"/>
    </row>
    <row r="30" spans="1:10" x14ac:dyDescent="0.25">
      <c r="A30" s="18" t="s">
        <v>19</v>
      </c>
      <c r="B30" s="32" t="s">
        <v>65</v>
      </c>
      <c r="C30" s="25"/>
      <c r="D30" s="26"/>
      <c r="E30" s="36"/>
      <c r="F30" s="37"/>
      <c r="G30" s="29"/>
      <c r="H30" s="77"/>
      <c r="I30" s="77"/>
      <c r="J30" s="82"/>
    </row>
    <row r="31" spans="1:10" x14ac:dyDescent="0.25">
      <c r="A31" s="38">
        <v>1</v>
      </c>
      <c r="B31" s="6" t="s">
        <v>66</v>
      </c>
      <c r="C31" s="3">
        <v>95.4</v>
      </c>
      <c r="D31" s="4" t="s">
        <v>16</v>
      </c>
      <c r="E31" s="7">
        <v>1555.31</v>
      </c>
      <c r="F31" s="8">
        <f>C31*E31</f>
        <v>148376.57399999999</v>
      </c>
      <c r="G31" s="29"/>
      <c r="H31" s="77"/>
      <c r="I31" s="77"/>
      <c r="J31" s="82"/>
    </row>
    <row r="32" spans="1:10" x14ac:dyDescent="0.25">
      <c r="A32" s="23"/>
      <c r="B32" s="35"/>
      <c r="C32" s="25"/>
      <c r="D32" s="26"/>
      <c r="E32" s="36"/>
      <c r="F32" s="37"/>
      <c r="G32" s="29">
        <f>+F31</f>
        <v>148376.57399999999</v>
      </c>
      <c r="H32" s="77"/>
      <c r="I32" s="77"/>
      <c r="J32" s="82"/>
    </row>
    <row r="33" spans="1:12" x14ac:dyDescent="0.25">
      <c r="A33" s="18" t="s">
        <v>21</v>
      </c>
      <c r="B33" s="32" t="s">
        <v>40</v>
      </c>
      <c r="C33" s="25"/>
      <c r="D33" s="26"/>
      <c r="E33" s="36"/>
      <c r="F33" s="37"/>
      <c r="G33" s="29"/>
      <c r="H33" s="77"/>
      <c r="I33" s="83"/>
      <c r="J33" s="77"/>
    </row>
    <row r="34" spans="1:12" x14ac:dyDescent="0.25">
      <c r="A34" s="38">
        <v>1</v>
      </c>
      <c r="B34" s="35" t="s">
        <v>41</v>
      </c>
      <c r="C34" s="25">
        <v>1</v>
      </c>
      <c r="D34" s="26" t="s">
        <v>18</v>
      </c>
      <c r="E34" s="36">
        <v>4500</v>
      </c>
      <c r="F34" s="37">
        <f>C34*E34</f>
        <v>4500</v>
      </c>
      <c r="G34" s="29"/>
      <c r="H34" s="77"/>
      <c r="I34" s="77"/>
      <c r="J34" s="77"/>
    </row>
    <row r="35" spans="1:12" x14ac:dyDescent="0.25">
      <c r="A35" s="23"/>
      <c r="B35" s="35"/>
      <c r="C35" s="25"/>
      <c r="D35" s="26"/>
      <c r="E35" s="36"/>
      <c r="F35" s="37"/>
      <c r="G35" s="29">
        <f>+F34</f>
        <v>4500</v>
      </c>
      <c r="H35" s="77"/>
      <c r="I35" s="77"/>
      <c r="J35" s="77"/>
    </row>
    <row r="36" spans="1:12" x14ac:dyDescent="0.25">
      <c r="A36" s="23"/>
      <c r="B36" s="35"/>
      <c r="C36" s="25"/>
      <c r="D36" s="26"/>
      <c r="E36" s="36"/>
      <c r="F36" s="37"/>
      <c r="G36" s="29"/>
      <c r="H36" s="77"/>
      <c r="I36" s="77"/>
      <c r="J36" s="83"/>
    </row>
    <row r="37" spans="1:12" x14ac:dyDescent="0.25">
      <c r="A37" s="23"/>
      <c r="B37" s="35"/>
      <c r="C37" s="25"/>
      <c r="D37" s="26"/>
      <c r="E37" s="36"/>
      <c r="F37" s="37"/>
      <c r="G37" s="29"/>
      <c r="H37" s="77"/>
      <c r="I37" s="77"/>
      <c r="J37" s="84"/>
    </row>
    <row r="38" spans="1:12" s="2" customFormat="1" x14ac:dyDescent="0.25">
      <c r="A38" s="18"/>
      <c r="B38" s="32" t="s">
        <v>42</v>
      </c>
      <c r="C38" s="40"/>
      <c r="D38" s="32"/>
      <c r="E38" s="40"/>
      <c r="F38" s="32"/>
      <c r="G38" s="22">
        <f>+SUM(G14:G37)</f>
        <v>1229703.0190000001</v>
      </c>
      <c r="H38" s="79"/>
      <c r="I38" s="79"/>
      <c r="J38" s="79"/>
    </row>
    <row r="39" spans="1:12" x14ac:dyDescent="0.25">
      <c r="A39" s="23"/>
      <c r="B39" s="35"/>
      <c r="C39" s="41"/>
      <c r="D39" s="35"/>
      <c r="E39" s="41"/>
      <c r="F39" s="35"/>
      <c r="G39" s="29"/>
      <c r="H39" s="77"/>
      <c r="I39" s="77"/>
      <c r="J39" s="77"/>
    </row>
    <row r="40" spans="1:12" x14ac:dyDescent="0.25">
      <c r="A40" s="23"/>
      <c r="B40" s="35" t="s">
        <v>43</v>
      </c>
      <c r="C40" s="41"/>
      <c r="D40" s="35"/>
      <c r="E40" s="41"/>
      <c r="F40" s="35"/>
      <c r="G40" s="29"/>
      <c r="H40" s="77"/>
      <c r="I40" s="77"/>
      <c r="J40" s="77"/>
    </row>
    <row r="41" spans="1:12" x14ac:dyDescent="0.25">
      <c r="A41" s="23"/>
      <c r="B41" s="35"/>
      <c r="C41" s="41"/>
      <c r="D41" s="35"/>
      <c r="E41" s="41"/>
      <c r="F41" s="35"/>
      <c r="G41" s="29"/>
      <c r="H41" s="77"/>
      <c r="I41" s="77"/>
      <c r="J41" s="84"/>
    </row>
    <row r="42" spans="1:12" x14ac:dyDescent="0.25">
      <c r="A42" s="23"/>
      <c r="B42" s="35" t="s">
        <v>44</v>
      </c>
      <c r="C42" s="41"/>
      <c r="D42" s="35"/>
      <c r="E42" s="42">
        <v>0.1</v>
      </c>
      <c r="F42" s="37">
        <f>E42*G38</f>
        <v>122970.30190000002</v>
      </c>
      <c r="G42" s="29"/>
      <c r="H42" s="77"/>
      <c r="I42" s="77"/>
      <c r="J42" s="85"/>
      <c r="L42" s="39"/>
    </row>
    <row r="43" spans="1:12" x14ac:dyDescent="0.25">
      <c r="A43" s="23"/>
      <c r="B43" s="35" t="s">
        <v>45</v>
      </c>
      <c r="C43" s="41"/>
      <c r="D43" s="35"/>
      <c r="E43" s="42">
        <v>0.02</v>
      </c>
      <c r="F43" s="37">
        <f>E43*G38</f>
        <v>24594.060380000003</v>
      </c>
      <c r="G43" s="29"/>
      <c r="H43" s="77"/>
      <c r="I43" s="77"/>
      <c r="J43" s="86"/>
    </row>
    <row r="44" spans="1:12" x14ac:dyDescent="0.25">
      <c r="A44" s="23"/>
      <c r="B44" s="35" t="s">
        <v>46</v>
      </c>
      <c r="C44" s="41"/>
      <c r="D44" s="35"/>
      <c r="E44" s="42">
        <v>0.03</v>
      </c>
      <c r="F44" s="37">
        <f>E44*G38</f>
        <v>36891.09057</v>
      </c>
      <c r="G44" s="29"/>
      <c r="H44" s="77"/>
      <c r="I44" s="77"/>
      <c r="J44" s="87"/>
    </row>
    <row r="45" spans="1:12" x14ac:dyDescent="0.25">
      <c r="A45" s="23"/>
      <c r="B45" s="35" t="s">
        <v>47</v>
      </c>
      <c r="C45" s="41"/>
      <c r="D45" s="35"/>
      <c r="E45" s="42">
        <v>0.01</v>
      </c>
      <c r="F45" s="37">
        <f>E45*G38</f>
        <v>12297.030190000001</v>
      </c>
      <c r="G45" s="29"/>
      <c r="H45" s="77"/>
      <c r="I45" s="77"/>
      <c r="J45" s="77"/>
    </row>
    <row r="46" spans="1:12" x14ac:dyDescent="0.25">
      <c r="A46" s="23"/>
      <c r="B46" s="35" t="s">
        <v>48</v>
      </c>
      <c r="C46" s="41"/>
      <c r="D46" s="35"/>
      <c r="E46" s="42">
        <v>4.4999999999999998E-2</v>
      </c>
      <c r="F46" s="37">
        <f>E46*G38</f>
        <v>55336.635855</v>
      </c>
      <c r="G46" s="29"/>
      <c r="H46" s="77"/>
      <c r="I46" s="77"/>
      <c r="J46" s="77"/>
    </row>
    <row r="47" spans="1:12" x14ac:dyDescent="0.25">
      <c r="A47" s="23"/>
      <c r="B47" s="35" t="s">
        <v>49</v>
      </c>
      <c r="C47" s="41"/>
      <c r="D47" s="35"/>
      <c r="E47" s="42">
        <v>1E-3</v>
      </c>
      <c r="F47" s="37">
        <f>E47*G38</f>
        <v>1229.703019</v>
      </c>
      <c r="G47" s="29"/>
      <c r="H47" s="77"/>
      <c r="I47" s="77"/>
      <c r="J47" s="77"/>
    </row>
    <row r="48" spans="1:12" x14ac:dyDescent="0.25">
      <c r="A48" s="23"/>
      <c r="B48" s="35" t="s">
        <v>50</v>
      </c>
      <c r="C48" s="41"/>
      <c r="D48" s="35"/>
      <c r="E48" s="42">
        <v>0.05</v>
      </c>
      <c r="F48" s="37">
        <f>E48*G38</f>
        <v>61485.15095000001</v>
      </c>
      <c r="G48" s="29">
        <f>SUM(F42:F48)</f>
        <v>314803.97286400001</v>
      </c>
      <c r="H48" s="77"/>
      <c r="I48" s="77"/>
      <c r="J48" s="77"/>
    </row>
    <row r="49" spans="1:11" x14ac:dyDescent="0.25">
      <c r="A49" s="23"/>
      <c r="B49" s="35"/>
      <c r="C49" s="41"/>
      <c r="D49" s="35"/>
      <c r="E49" s="41"/>
      <c r="F49" s="35"/>
      <c r="G49" s="29"/>
      <c r="H49" s="77"/>
      <c r="I49" s="77"/>
      <c r="J49" s="77"/>
    </row>
    <row r="50" spans="1:11" s="2" customFormat="1" x14ac:dyDescent="0.25">
      <c r="A50" s="18"/>
      <c r="B50" s="32" t="s">
        <v>51</v>
      </c>
      <c r="C50" s="40"/>
      <c r="D50" s="32"/>
      <c r="E50" s="40"/>
      <c r="F50" s="32"/>
      <c r="G50" s="22">
        <f>SUM(G48,G38)</f>
        <v>1544506.991864</v>
      </c>
      <c r="H50" s="79"/>
      <c r="I50" s="79"/>
      <c r="J50" s="77"/>
      <c r="K50"/>
    </row>
    <row r="51" spans="1:11" x14ac:dyDescent="0.25">
      <c r="A51" s="23"/>
      <c r="B51" s="35"/>
      <c r="C51" s="41"/>
      <c r="D51" s="35"/>
      <c r="E51" s="41"/>
      <c r="F51" s="35"/>
      <c r="G51" s="29"/>
      <c r="H51" s="77"/>
      <c r="I51" s="77"/>
      <c r="J51" s="77"/>
    </row>
    <row r="52" spans="1:11" x14ac:dyDescent="0.25">
      <c r="A52" s="43"/>
      <c r="B52" s="44"/>
      <c r="C52" s="45"/>
      <c r="D52" s="44"/>
      <c r="E52" s="45"/>
      <c r="F52" s="44"/>
      <c r="G52" s="46"/>
      <c r="H52" s="77"/>
      <c r="I52" s="77"/>
      <c r="J52" s="77"/>
    </row>
    <row r="53" spans="1:11" x14ac:dyDescent="0.25">
      <c r="A53" s="47"/>
      <c r="B53" s="48" t="s">
        <v>52</v>
      </c>
      <c r="C53" s="48"/>
      <c r="D53" s="48"/>
      <c r="E53" s="48"/>
      <c r="F53" s="48"/>
      <c r="G53" s="49"/>
      <c r="H53" s="88"/>
      <c r="I53" s="77"/>
      <c r="J53" s="77"/>
    </row>
    <row r="54" spans="1:11" x14ac:dyDescent="0.25">
      <c r="A54" s="47"/>
      <c r="B54" s="48" t="s">
        <v>53</v>
      </c>
      <c r="C54" s="48"/>
      <c r="D54" s="48"/>
      <c r="E54" s="48"/>
      <c r="F54" s="48"/>
      <c r="G54" s="49"/>
      <c r="H54" s="88"/>
      <c r="I54" s="77"/>
      <c r="J54" s="77"/>
    </row>
    <row r="55" spans="1:11" x14ac:dyDescent="0.25">
      <c r="A55" s="47"/>
      <c r="B55" s="48" t="s">
        <v>54</v>
      </c>
      <c r="C55" s="48"/>
      <c r="D55" s="48"/>
      <c r="E55" s="47"/>
      <c r="F55" s="47"/>
      <c r="G55" s="22"/>
      <c r="H55" s="11"/>
    </row>
    <row r="56" spans="1:11" x14ac:dyDescent="0.25">
      <c r="A56" s="10"/>
      <c r="B56" s="11"/>
      <c r="C56" s="11"/>
      <c r="D56" s="11"/>
      <c r="E56" s="10"/>
      <c r="F56" s="10"/>
      <c r="G56" s="12"/>
      <c r="H56" s="11"/>
    </row>
    <row r="57" spans="1:11" x14ac:dyDescent="0.25">
      <c r="A57" s="10"/>
      <c r="B57" s="50"/>
      <c r="C57" s="51"/>
      <c r="D57" s="11"/>
      <c r="E57" s="90" t="s">
        <v>22</v>
      </c>
      <c r="F57" s="90"/>
      <c r="G57" s="90"/>
      <c r="H57" s="11"/>
    </row>
    <row r="58" spans="1:11" x14ac:dyDescent="0.25">
      <c r="A58" s="10"/>
      <c r="B58" s="53"/>
      <c r="C58" s="11"/>
      <c r="D58" s="11"/>
      <c r="E58" s="10"/>
      <c r="F58" s="10"/>
      <c r="G58" s="12"/>
      <c r="H58" s="11"/>
    </row>
    <row r="59" spans="1:11" x14ac:dyDescent="0.25">
      <c r="B59" s="9"/>
      <c r="E59" s="91" t="s">
        <v>23</v>
      </c>
      <c r="F59" s="91"/>
      <c r="G59" s="91"/>
    </row>
    <row r="60" spans="1:11" x14ac:dyDescent="0.25">
      <c r="E60" s="92" t="s">
        <v>24</v>
      </c>
      <c r="F60" s="92"/>
      <c r="G60" s="92"/>
    </row>
    <row r="61" spans="1:11" x14ac:dyDescent="0.25">
      <c r="E61" s="1"/>
      <c r="F61" s="1"/>
    </row>
  </sheetData>
  <mergeCells count="4">
    <mergeCell ref="A4:G4"/>
    <mergeCell ref="E57:G57"/>
    <mergeCell ref="E59:G59"/>
    <mergeCell ref="E60:G60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Q52"/>
  <sheetViews>
    <sheetView zoomScale="90" zoomScaleNormal="90" workbookViewId="0">
      <selection activeCell="N39" sqref="N39"/>
    </sheetView>
  </sheetViews>
  <sheetFormatPr baseColWidth="10" defaultRowHeight="15" x14ac:dyDescent="0.25"/>
  <cols>
    <col min="1" max="1" width="5.28515625" style="54" customWidth="1"/>
    <col min="2" max="2" width="36.42578125" customWidth="1"/>
    <col min="3" max="3" width="7.140625" customWidth="1"/>
    <col min="4" max="4" width="6.5703125" customWidth="1"/>
    <col min="5" max="5" width="11.140625" customWidth="1"/>
    <col min="6" max="6" width="11.5703125" customWidth="1"/>
    <col min="7" max="7" width="20.140625" style="55" customWidth="1"/>
  </cols>
  <sheetData>
    <row r="2" spans="1:13" s="54" customFormat="1" ht="26.25" x14ac:dyDescent="0.4">
      <c r="A2" s="52"/>
      <c r="B2" s="52"/>
      <c r="C2" s="59" t="s">
        <v>0</v>
      </c>
      <c r="D2" s="52"/>
      <c r="E2" s="52"/>
      <c r="F2" s="52"/>
      <c r="G2" s="12"/>
      <c r="H2" s="70"/>
      <c r="I2" s="70"/>
      <c r="J2" s="70"/>
      <c r="K2" s="70"/>
      <c r="L2" s="70"/>
      <c r="M2" s="70"/>
    </row>
    <row r="3" spans="1:13" x14ac:dyDescent="0.25">
      <c r="A3" s="52"/>
      <c r="B3" s="11"/>
      <c r="C3" s="11"/>
      <c r="D3" s="11"/>
      <c r="E3" s="11"/>
      <c r="F3" s="11"/>
      <c r="G3" s="12"/>
      <c r="H3" s="71"/>
      <c r="I3" s="71"/>
      <c r="J3" s="71"/>
      <c r="K3" s="71"/>
      <c r="L3" s="71"/>
      <c r="M3" s="71"/>
    </row>
    <row r="4" spans="1:13" x14ac:dyDescent="0.25">
      <c r="A4" s="52"/>
      <c r="B4" s="11" t="s">
        <v>1</v>
      </c>
      <c r="C4" s="11"/>
      <c r="D4" s="11"/>
      <c r="E4" s="11"/>
      <c r="F4" s="11"/>
      <c r="G4" s="12"/>
      <c r="H4" s="71"/>
      <c r="I4" s="71"/>
      <c r="J4" s="71"/>
      <c r="K4" s="71" t="s">
        <v>87</v>
      </c>
      <c r="L4" s="71"/>
      <c r="M4" s="71"/>
    </row>
    <row r="5" spans="1:13" x14ac:dyDescent="0.25">
      <c r="A5" s="52"/>
      <c r="B5" s="11" t="s">
        <v>83</v>
      </c>
      <c r="C5" s="11"/>
      <c r="D5" s="11"/>
      <c r="E5" s="11"/>
      <c r="F5" s="11" t="s">
        <v>2</v>
      </c>
      <c r="G5" s="13">
        <v>44882</v>
      </c>
      <c r="H5" s="71"/>
      <c r="I5" s="71"/>
      <c r="J5" s="71"/>
      <c r="K5" s="71">
        <v>11.5</v>
      </c>
      <c r="L5" s="71" t="s">
        <v>88</v>
      </c>
      <c r="M5" s="71"/>
    </row>
    <row r="6" spans="1:13" x14ac:dyDescent="0.25">
      <c r="A6" s="52"/>
      <c r="B6" s="11" t="s">
        <v>84</v>
      </c>
      <c r="C6" s="11"/>
      <c r="D6" s="11"/>
      <c r="E6" s="11"/>
      <c r="F6" s="11" t="s">
        <v>27</v>
      </c>
      <c r="G6" s="12"/>
      <c r="H6" s="71"/>
      <c r="I6" s="71"/>
      <c r="J6" s="71"/>
      <c r="K6" s="71">
        <v>1.5</v>
      </c>
      <c r="L6" s="71" t="s">
        <v>89</v>
      </c>
      <c r="M6" s="71"/>
    </row>
    <row r="7" spans="1:13" x14ac:dyDescent="0.25">
      <c r="A7" s="52"/>
      <c r="B7" s="11" t="s">
        <v>85</v>
      </c>
      <c r="C7" s="11"/>
      <c r="D7" s="11"/>
      <c r="E7" s="11"/>
      <c r="H7" s="71"/>
      <c r="I7" s="71"/>
      <c r="J7" s="71"/>
      <c r="K7" s="71"/>
      <c r="L7" s="71"/>
      <c r="M7" s="71"/>
    </row>
    <row r="8" spans="1:13" x14ac:dyDescent="0.25">
      <c r="A8" s="15" t="s">
        <v>4</v>
      </c>
      <c r="B8" s="15" t="s">
        <v>5</v>
      </c>
      <c r="C8" s="16" t="s">
        <v>6</v>
      </c>
      <c r="D8" s="15" t="s">
        <v>7</v>
      </c>
      <c r="E8" s="16" t="s">
        <v>8</v>
      </c>
      <c r="F8" s="15" t="s">
        <v>9</v>
      </c>
      <c r="G8" s="60" t="s">
        <v>28</v>
      </c>
      <c r="H8" s="71"/>
      <c r="I8" s="71"/>
      <c r="J8" s="71"/>
      <c r="K8" s="71"/>
      <c r="L8" s="71"/>
      <c r="M8" s="71"/>
    </row>
    <row r="9" spans="1:13" x14ac:dyDescent="0.25">
      <c r="A9" s="21" t="s">
        <v>10</v>
      </c>
      <c r="B9" s="19" t="s">
        <v>29</v>
      </c>
      <c r="C9" s="20"/>
      <c r="D9" s="21"/>
      <c r="E9" s="20"/>
      <c r="F9" s="21"/>
      <c r="G9" s="61"/>
      <c r="H9" s="71"/>
      <c r="I9" s="71" t="s">
        <v>68</v>
      </c>
      <c r="J9" s="71"/>
      <c r="K9" s="71"/>
      <c r="L9" s="71"/>
      <c r="M9" s="71"/>
    </row>
    <row r="10" spans="1:13" x14ac:dyDescent="0.25">
      <c r="A10" s="26">
        <v>1.1000000000000001</v>
      </c>
      <c r="B10" s="24" t="s">
        <v>60</v>
      </c>
      <c r="C10" s="25">
        <v>1</v>
      </c>
      <c r="D10" s="26" t="s">
        <v>69</v>
      </c>
      <c r="E10" s="27">
        <v>1500</v>
      </c>
      <c r="F10" s="28">
        <f>C10*E10</f>
        <v>1500</v>
      </c>
      <c r="G10" s="61">
        <f>SUM(F10)</f>
        <v>1500</v>
      </c>
      <c r="H10" s="71"/>
      <c r="I10" s="71" t="s">
        <v>70</v>
      </c>
      <c r="J10" s="71"/>
      <c r="K10" s="71"/>
      <c r="L10" s="71"/>
      <c r="M10" s="71"/>
    </row>
    <row r="11" spans="1:13" x14ac:dyDescent="0.25">
      <c r="A11" s="26"/>
      <c r="B11" s="24"/>
      <c r="C11" s="25"/>
      <c r="D11" s="26"/>
      <c r="E11" s="25"/>
      <c r="F11" s="26"/>
      <c r="G11" s="62"/>
      <c r="H11" s="71"/>
      <c r="I11" s="71">
        <f>0.5*0.5</f>
        <v>0.25</v>
      </c>
      <c r="J11" s="71">
        <v>4</v>
      </c>
      <c r="K11" s="71" t="s">
        <v>71</v>
      </c>
      <c r="L11" s="71"/>
      <c r="M11" s="71"/>
    </row>
    <row r="12" spans="1:13" s="2" customFormat="1" x14ac:dyDescent="0.25">
      <c r="A12" s="21" t="s">
        <v>15</v>
      </c>
      <c r="B12" s="32" t="s">
        <v>62</v>
      </c>
      <c r="C12" s="33"/>
      <c r="D12" s="21"/>
      <c r="E12" s="34"/>
      <c r="F12" s="32"/>
      <c r="G12" s="32"/>
      <c r="H12" s="72"/>
      <c r="I12" s="72"/>
      <c r="J12" s="72"/>
      <c r="K12" s="72"/>
      <c r="L12" s="72"/>
      <c r="M12" s="72"/>
    </row>
    <row r="13" spans="1:13" x14ac:dyDescent="0.25">
      <c r="A13" s="26">
        <v>2.1</v>
      </c>
      <c r="B13" s="35" t="s">
        <v>72</v>
      </c>
      <c r="C13" s="25">
        <f>11.5*1.5*0.25</f>
        <v>4.3125</v>
      </c>
      <c r="D13" s="26" t="s">
        <v>14</v>
      </c>
      <c r="E13" s="36">
        <v>1500</v>
      </c>
      <c r="F13" s="37">
        <f>C13*E13</f>
        <v>6468.75</v>
      </c>
      <c r="G13" s="62"/>
      <c r="H13" s="71"/>
      <c r="I13" s="71"/>
      <c r="J13" s="71">
        <f>+I11*J11</f>
        <v>1</v>
      </c>
      <c r="K13" s="71"/>
      <c r="L13" s="71"/>
      <c r="M13" s="71"/>
    </row>
    <row r="14" spans="1:13" x14ac:dyDescent="0.25">
      <c r="A14" s="26">
        <v>2.2000000000000002</v>
      </c>
      <c r="B14" s="35" t="s">
        <v>73</v>
      </c>
      <c r="C14" s="25">
        <f>11.5+11.5+5</f>
        <v>28</v>
      </c>
      <c r="D14" s="26" t="s">
        <v>37</v>
      </c>
      <c r="E14" s="36">
        <v>110</v>
      </c>
      <c r="F14" s="37">
        <f>C14*E14</f>
        <v>3080</v>
      </c>
      <c r="G14" s="62"/>
      <c r="H14" s="71"/>
      <c r="I14" s="71"/>
      <c r="J14" s="71"/>
      <c r="K14" s="71"/>
      <c r="L14" s="71"/>
      <c r="M14" s="71"/>
    </row>
    <row r="15" spans="1:13" x14ac:dyDescent="0.25">
      <c r="A15" s="26">
        <v>2.2999999999999998</v>
      </c>
      <c r="B15" s="35" t="s">
        <v>74</v>
      </c>
      <c r="C15" s="25">
        <f>(11.5*2.5*0.3)+2</f>
        <v>10.625</v>
      </c>
      <c r="D15" s="26" t="s">
        <v>14</v>
      </c>
      <c r="E15" s="36">
        <v>350</v>
      </c>
      <c r="F15" s="37">
        <f>C15*E15</f>
        <v>3718.75</v>
      </c>
      <c r="G15" s="62"/>
      <c r="H15" s="71"/>
      <c r="I15" s="71"/>
      <c r="J15" s="71"/>
      <c r="K15" s="71"/>
      <c r="L15" s="71"/>
      <c r="M15" s="71"/>
    </row>
    <row r="16" spans="1:13" x14ac:dyDescent="0.25">
      <c r="A16" s="26">
        <v>2.4</v>
      </c>
      <c r="B16" s="35" t="s">
        <v>75</v>
      </c>
      <c r="C16" s="25">
        <f>+C15*1.3</f>
        <v>13.8125</v>
      </c>
      <c r="D16" s="26" t="s">
        <v>14</v>
      </c>
      <c r="E16" s="36">
        <v>450</v>
      </c>
      <c r="F16" s="37">
        <f>C16*E16</f>
        <v>6215.625</v>
      </c>
      <c r="G16" s="61">
        <f>SUM(F13:F16)</f>
        <v>19483.125</v>
      </c>
      <c r="H16" s="71"/>
      <c r="I16" s="71"/>
      <c r="J16" s="71"/>
      <c r="K16" s="71"/>
      <c r="L16" s="71"/>
      <c r="M16" s="71"/>
    </row>
    <row r="17" spans="1:17" x14ac:dyDescent="0.25">
      <c r="A17" s="26"/>
      <c r="B17" s="35"/>
      <c r="C17" s="25"/>
      <c r="D17" s="26"/>
      <c r="E17" s="36"/>
      <c r="F17" s="37"/>
      <c r="G17" s="62"/>
      <c r="H17" s="71"/>
      <c r="I17" s="71"/>
      <c r="J17" s="71"/>
      <c r="K17" s="71"/>
      <c r="L17" s="71"/>
      <c r="M17" s="71"/>
    </row>
    <row r="18" spans="1:17" s="2" customFormat="1" x14ac:dyDescent="0.25">
      <c r="A18" s="21" t="s">
        <v>17</v>
      </c>
      <c r="B18" s="32" t="s">
        <v>67</v>
      </c>
      <c r="C18" s="20"/>
      <c r="D18" s="21"/>
      <c r="E18" s="34"/>
      <c r="F18" s="58"/>
      <c r="G18" s="61"/>
      <c r="H18" s="72"/>
      <c r="I18" s="72"/>
      <c r="J18" s="72"/>
      <c r="K18" s="72"/>
      <c r="L18" s="72"/>
      <c r="M18" s="72"/>
      <c r="Q18" s="63"/>
    </row>
    <row r="19" spans="1:17" s="63" customFormat="1" x14ac:dyDescent="0.25">
      <c r="A19" s="26">
        <v>3.1</v>
      </c>
      <c r="B19" s="35" t="s">
        <v>76</v>
      </c>
      <c r="C19" s="25">
        <f>11.5*2.5</f>
        <v>28.75</v>
      </c>
      <c r="D19" s="26" t="s">
        <v>16</v>
      </c>
      <c r="E19" s="36">
        <v>3394.86</v>
      </c>
      <c r="F19" s="37">
        <f>C19*E19</f>
        <v>97602.225000000006</v>
      </c>
      <c r="G19" s="62"/>
      <c r="H19" s="73"/>
      <c r="I19" s="71"/>
      <c r="J19" s="71"/>
      <c r="K19" s="71"/>
      <c r="L19" s="71"/>
      <c r="M19" s="71"/>
    </row>
    <row r="20" spans="1:17" x14ac:dyDescent="0.25">
      <c r="A20" s="26">
        <v>3.2</v>
      </c>
      <c r="B20" s="35" t="s">
        <v>77</v>
      </c>
      <c r="C20" s="25">
        <f>11.5*2.5*0.3</f>
        <v>8.625</v>
      </c>
      <c r="D20" s="26" t="s">
        <v>14</v>
      </c>
      <c r="E20" s="36">
        <v>2762.1</v>
      </c>
      <c r="F20" s="37">
        <f>C20*E20</f>
        <v>23823.112499999999</v>
      </c>
      <c r="G20" s="62"/>
      <c r="H20" s="73"/>
      <c r="I20" s="71"/>
      <c r="J20" s="71"/>
      <c r="K20" s="71"/>
      <c r="L20" s="71"/>
      <c r="M20" s="71"/>
    </row>
    <row r="21" spans="1:17" x14ac:dyDescent="0.25">
      <c r="A21" s="26">
        <v>3.3</v>
      </c>
      <c r="B21" s="35" t="s">
        <v>78</v>
      </c>
      <c r="C21" s="25">
        <v>5</v>
      </c>
      <c r="D21" s="26" t="s">
        <v>37</v>
      </c>
      <c r="E21" s="27">
        <v>904.72</v>
      </c>
      <c r="F21" s="37">
        <f>C21*E21</f>
        <v>4523.6000000000004</v>
      </c>
      <c r="G21" s="62"/>
      <c r="H21" s="73"/>
      <c r="I21" s="71"/>
      <c r="J21" s="71"/>
      <c r="K21" s="71"/>
      <c r="L21" s="71"/>
      <c r="M21" s="71"/>
    </row>
    <row r="22" spans="1:17" x14ac:dyDescent="0.25">
      <c r="A22" s="26">
        <v>3.4</v>
      </c>
      <c r="B22" s="35" t="s">
        <v>79</v>
      </c>
      <c r="C22" s="25">
        <v>5</v>
      </c>
      <c r="D22" s="26" t="s">
        <v>16</v>
      </c>
      <c r="E22" s="27">
        <v>948.17</v>
      </c>
      <c r="F22" s="37">
        <f>C22*E22</f>
        <v>4740.8499999999995</v>
      </c>
      <c r="G22" s="62"/>
      <c r="H22" s="73"/>
      <c r="I22" s="71"/>
      <c r="J22" s="71"/>
      <c r="K22" s="71"/>
      <c r="L22" s="71"/>
      <c r="M22" s="71"/>
    </row>
    <row r="23" spans="1:17" x14ac:dyDescent="0.25">
      <c r="A23" s="26"/>
      <c r="B23" s="35"/>
      <c r="C23" s="25"/>
      <c r="D23" s="26"/>
      <c r="E23" s="27"/>
      <c r="F23" s="37"/>
      <c r="G23" s="61">
        <f>+SUM(F19:F22)</f>
        <v>130689.78750000002</v>
      </c>
      <c r="H23" s="73"/>
      <c r="I23" s="71"/>
      <c r="J23" s="71"/>
      <c r="K23" s="71"/>
      <c r="L23" s="71"/>
      <c r="M23" s="71"/>
    </row>
    <row r="24" spans="1:17" x14ac:dyDescent="0.25">
      <c r="A24" s="21" t="s">
        <v>19</v>
      </c>
      <c r="B24" s="32" t="s">
        <v>20</v>
      </c>
      <c r="C24" s="25"/>
      <c r="D24" s="26"/>
      <c r="E24" s="27"/>
      <c r="F24" s="37"/>
      <c r="G24" s="62"/>
      <c r="H24" s="73"/>
      <c r="I24" s="71"/>
      <c r="J24" s="71"/>
      <c r="K24" s="71"/>
      <c r="L24" s="71"/>
      <c r="M24" s="71"/>
    </row>
    <row r="25" spans="1:17" x14ac:dyDescent="0.25">
      <c r="A25" s="26">
        <v>4.0999999999999996</v>
      </c>
      <c r="B25" s="35" t="s">
        <v>86</v>
      </c>
      <c r="C25" s="25">
        <v>1</v>
      </c>
      <c r="D25" s="26" t="s">
        <v>18</v>
      </c>
      <c r="E25" s="27">
        <v>2500</v>
      </c>
      <c r="F25" s="37">
        <f>+C25*E25</f>
        <v>2500</v>
      </c>
      <c r="G25" s="61">
        <f>+F25</f>
        <v>2500</v>
      </c>
      <c r="H25" s="73"/>
      <c r="I25" s="71"/>
      <c r="J25" s="71"/>
      <c r="K25" s="71"/>
      <c r="L25" s="71"/>
      <c r="M25" s="71"/>
    </row>
    <row r="26" spans="1:17" x14ac:dyDescent="0.25">
      <c r="A26" s="26"/>
      <c r="B26" s="35"/>
      <c r="C26" s="25"/>
      <c r="D26" s="26"/>
      <c r="E26" s="36"/>
      <c r="F26" s="37"/>
      <c r="G26" s="62"/>
      <c r="H26" s="71"/>
      <c r="I26" s="71"/>
      <c r="J26" s="71"/>
      <c r="K26" s="71"/>
      <c r="L26" s="71"/>
      <c r="M26" s="71"/>
    </row>
    <row r="27" spans="1:17" x14ac:dyDescent="0.25">
      <c r="A27" s="26"/>
      <c r="B27" s="32" t="s">
        <v>42</v>
      </c>
      <c r="C27" s="25"/>
      <c r="D27" s="26"/>
      <c r="E27" s="36"/>
      <c r="F27" s="37"/>
      <c r="G27" s="64">
        <f>+G25+G23+G16+G10</f>
        <v>154172.91250000003</v>
      </c>
      <c r="H27" s="71"/>
      <c r="I27" s="71"/>
      <c r="J27" s="71"/>
      <c r="K27" s="71"/>
      <c r="L27" s="71"/>
      <c r="M27" s="71"/>
    </row>
    <row r="28" spans="1:17" x14ac:dyDescent="0.25">
      <c r="A28" s="26"/>
      <c r="B28" s="35"/>
      <c r="C28" s="25"/>
      <c r="D28" s="26"/>
      <c r="E28" s="36"/>
      <c r="F28" s="37"/>
      <c r="G28" s="62"/>
      <c r="H28" s="71"/>
      <c r="I28" s="71"/>
      <c r="J28" s="71"/>
      <c r="K28" s="71"/>
      <c r="L28" s="71"/>
      <c r="M28" s="71"/>
    </row>
    <row r="29" spans="1:17" x14ac:dyDescent="0.25">
      <c r="A29" s="26"/>
      <c r="B29" s="35" t="s">
        <v>43</v>
      </c>
      <c r="C29" s="41"/>
      <c r="D29" s="35"/>
      <c r="E29" s="41"/>
      <c r="F29" s="35"/>
      <c r="G29" s="62"/>
      <c r="H29" s="71"/>
      <c r="I29" s="71"/>
      <c r="J29" s="71"/>
      <c r="K29" s="71"/>
      <c r="L29" s="71"/>
      <c r="M29" s="71"/>
    </row>
    <row r="30" spans="1:17" x14ac:dyDescent="0.25">
      <c r="A30" s="26"/>
      <c r="B30" s="35"/>
      <c r="C30" s="41"/>
      <c r="D30" s="35"/>
      <c r="E30" s="41"/>
      <c r="F30" s="35"/>
      <c r="G30" s="62"/>
      <c r="H30" s="71"/>
      <c r="I30" s="71"/>
      <c r="J30" s="71"/>
      <c r="K30" s="71"/>
      <c r="L30" s="71"/>
      <c r="M30" s="71"/>
    </row>
    <row r="31" spans="1:17" x14ac:dyDescent="0.25">
      <c r="A31" s="26"/>
      <c r="B31" s="35" t="s">
        <v>44</v>
      </c>
      <c r="C31" s="41"/>
      <c r="D31" s="35"/>
      <c r="E31" s="42">
        <v>0.1</v>
      </c>
      <c r="F31" s="37">
        <f>G27*E31</f>
        <v>15417.291250000004</v>
      </c>
      <c r="G31" s="62"/>
      <c r="H31" s="71"/>
      <c r="I31" s="71"/>
      <c r="J31" s="71"/>
      <c r="K31" s="71"/>
      <c r="L31" s="71"/>
      <c r="M31" s="71"/>
    </row>
    <row r="32" spans="1:17" x14ac:dyDescent="0.25">
      <c r="A32" s="26"/>
      <c r="B32" s="35" t="s">
        <v>45</v>
      </c>
      <c r="C32" s="41"/>
      <c r="D32" s="35"/>
      <c r="E32" s="42">
        <v>0.02</v>
      </c>
      <c r="F32" s="37">
        <f>G27*E32</f>
        <v>3083.4582500000006</v>
      </c>
      <c r="G32" s="62"/>
      <c r="H32" s="71"/>
      <c r="I32" s="71"/>
      <c r="J32" s="71"/>
      <c r="K32" s="71"/>
      <c r="L32" s="71"/>
      <c r="M32" s="71"/>
    </row>
    <row r="33" spans="1:13" x14ac:dyDescent="0.25">
      <c r="A33" s="26"/>
      <c r="B33" s="35" t="s">
        <v>63</v>
      </c>
      <c r="C33" s="41"/>
      <c r="D33" s="35"/>
      <c r="E33" s="42">
        <v>0.03</v>
      </c>
      <c r="F33" s="37">
        <f>G27*E33</f>
        <v>4625.1873750000004</v>
      </c>
      <c r="G33" s="62"/>
      <c r="H33" s="71"/>
      <c r="I33" s="71"/>
      <c r="J33" s="71"/>
      <c r="K33" s="71"/>
      <c r="L33" s="71"/>
      <c r="M33" s="71"/>
    </row>
    <row r="34" spans="1:13" x14ac:dyDescent="0.25">
      <c r="A34" s="26"/>
      <c r="B34" s="35" t="s">
        <v>47</v>
      </c>
      <c r="C34" s="41"/>
      <c r="D34" s="35"/>
      <c r="E34" s="42">
        <v>0.01</v>
      </c>
      <c r="F34" s="37">
        <f>G27*E34</f>
        <v>1541.7291250000003</v>
      </c>
      <c r="G34" s="62"/>
      <c r="H34" s="71"/>
      <c r="I34" s="71"/>
      <c r="J34" s="71"/>
      <c r="K34" s="71"/>
      <c r="L34" s="71"/>
      <c r="M34" s="71"/>
    </row>
    <row r="35" spans="1:13" x14ac:dyDescent="0.25">
      <c r="A35" s="26"/>
      <c r="B35" s="35" t="s">
        <v>48</v>
      </c>
      <c r="C35" s="41"/>
      <c r="D35" s="35"/>
      <c r="E35" s="42">
        <v>4.4999999999999998E-2</v>
      </c>
      <c r="F35" s="37">
        <f>G27*E35</f>
        <v>6937.7810625000011</v>
      </c>
      <c r="G35" s="62"/>
      <c r="H35" s="71"/>
      <c r="I35" s="71"/>
      <c r="J35" s="71"/>
      <c r="K35" s="71"/>
      <c r="L35" s="71"/>
      <c r="M35" s="71"/>
    </row>
    <row r="36" spans="1:13" x14ac:dyDescent="0.25">
      <c r="A36" s="26"/>
      <c r="B36" s="35" t="s">
        <v>49</v>
      </c>
      <c r="C36" s="41"/>
      <c r="D36" s="35"/>
      <c r="E36" s="42">
        <v>1E-3</v>
      </c>
      <c r="F36" s="37">
        <f>G27*E36</f>
        <v>154.17291250000005</v>
      </c>
      <c r="G36" s="62"/>
      <c r="H36" s="71"/>
      <c r="I36" s="71"/>
      <c r="J36" s="71"/>
      <c r="K36" s="71"/>
      <c r="L36" s="71"/>
      <c r="M36" s="71"/>
    </row>
    <row r="37" spans="1:13" x14ac:dyDescent="0.25">
      <c r="A37" s="26"/>
      <c r="B37" s="35" t="s">
        <v>50</v>
      </c>
      <c r="C37" s="41"/>
      <c r="D37" s="35"/>
      <c r="E37" s="42">
        <v>0.05</v>
      </c>
      <c r="F37" s="37">
        <f>G27*E37</f>
        <v>7708.6456250000019</v>
      </c>
      <c r="G37" s="62">
        <f>SUM(F31:F37)</f>
        <v>39468.265600000013</v>
      </c>
      <c r="H37" s="71"/>
      <c r="I37" s="71"/>
      <c r="J37" s="71"/>
      <c r="K37" s="71"/>
      <c r="L37" s="71"/>
      <c r="M37" s="71"/>
    </row>
    <row r="38" spans="1:13" x14ac:dyDescent="0.25">
      <c r="A38" s="26"/>
      <c r="B38" s="35"/>
      <c r="C38" s="41"/>
      <c r="D38" s="35"/>
      <c r="E38" s="41"/>
      <c r="F38" s="35"/>
      <c r="G38" s="62"/>
      <c r="H38" s="71"/>
      <c r="I38" s="71"/>
      <c r="J38" s="71"/>
      <c r="K38" s="71"/>
      <c r="L38" s="71"/>
      <c r="M38" s="71"/>
    </row>
    <row r="39" spans="1:13" s="2" customFormat="1" x14ac:dyDescent="0.25">
      <c r="A39" s="21"/>
      <c r="B39" s="32" t="s">
        <v>51</v>
      </c>
      <c r="C39" s="40"/>
      <c r="D39" s="32"/>
      <c r="E39" s="40"/>
      <c r="F39" s="32"/>
      <c r="G39" s="61">
        <f>SUM(G37,G27)</f>
        <v>193641.17810000005</v>
      </c>
      <c r="H39" s="72"/>
      <c r="I39" s="72" t="s">
        <v>80</v>
      </c>
      <c r="J39" s="74">
        <f>+G39/11.5</f>
        <v>16838.363313043483</v>
      </c>
      <c r="K39" s="72"/>
      <c r="L39" s="72"/>
      <c r="M39" s="72"/>
    </row>
    <row r="40" spans="1:13" x14ac:dyDescent="0.25">
      <c r="A40" s="65"/>
      <c r="B40" s="44"/>
      <c r="C40" s="45"/>
      <c r="D40" s="44"/>
      <c r="E40" s="45"/>
      <c r="F40" s="44"/>
      <c r="G40" s="66"/>
      <c r="H40" s="71"/>
      <c r="I40" s="71"/>
      <c r="J40" s="71"/>
      <c r="K40" s="71"/>
      <c r="L40" s="71"/>
      <c r="M40" s="71"/>
    </row>
    <row r="41" spans="1:13" x14ac:dyDescent="0.25">
      <c r="A41" s="52"/>
      <c r="B41" s="11" t="s">
        <v>52</v>
      </c>
      <c r="C41" s="11"/>
      <c r="D41" s="11"/>
      <c r="E41" s="11"/>
      <c r="F41" s="11"/>
      <c r="G41" s="12"/>
      <c r="H41" s="75"/>
      <c r="I41" s="71"/>
      <c r="J41" s="71"/>
      <c r="K41" s="71"/>
      <c r="L41" s="71"/>
      <c r="M41" s="71"/>
    </row>
    <row r="42" spans="1:13" x14ac:dyDescent="0.25">
      <c r="A42" s="52"/>
      <c r="B42" s="11" t="s">
        <v>64</v>
      </c>
      <c r="C42" s="11"/>
      <c r="D42" s="11"/>
      <c r="E42" s="11"/>
      <c r="F42" s="11"/>
      <c r="G42" s="12"/>
      <c r="H42" s="75"/>
      <c r="I42" s="71"/>
      <c r="J42" s="71"/>
      <c r="K42" s="71"/>
      <c r="L42" s="71"/>
      <c r="M42" s="71"/>
    </row>
    <row r="43" spans="1:13" x14ac:dyDescent="0.25">
      <c r="A43" s="52"/>
      <c r="B43" s="11" t="s">
        <v>54</v>
      </c>
      <c r="C43" s="11"/>
      <c r="D43" s="11"/>
      <c r="E43" s="52"/>
      <c r="F43" s="52"/>
      <c r="G43" s="12"/>
      <c r="H43" s="75"/>
      <c r="I43" s="71"/>
      <c r="J43" s="71"/>
      <c r="K43" s="71"/>
      <c r="L43" s="71"/>
      <c r="M43" s="71"/>
    </row>
    <row r="44" spans="1:13" x14ac:dyDescent="0.25">
      <c r="A44" s="52"/>
      <c r="B44" s="11"/>
      <c r="C44" s="11"/>
      <c r="D44" s="11"/>
      <c r="E44" s="52"/>
      <c r="F44" s="52"/>
      <c r="G44" s="12"/>
      <c r="H44" s="75"/>
      <c r="I44" s="71"/>
      <c r="J44" s="71"/>
      <c r="K44" s="71"/>
      <c r="L44" s="71"/>
      <c r="M44" s="71"/>
    </row>
    <row r="45" spans="1:13" x14ac:dyDescent="0.25">
      <c r="A45" s="52"/>
      <c r="B45" s="11"/>
      <c r="C45" s="11"/>
      <c r="D45" s="11"/>
      <c r="E45" s="52"/>
      <c r="F45" s="52" t="s">
        <v>22</v>
      </c>
      <c r="G45" s="12"/>
      <c r="H45" s="75"/>
      <c r="I45" s="71"/>
      <c r="J45" s="71"/>
      <c r="K45" s="71"/>
      <c r="L45" s="71"/>
      <c r="M45" s="71"/>
    </row>
    <row r="46" spans="1:13" x14ac:dyDescent="0.25">
      <c r="A46" s="52"/>
      <c r="B46" s="11"/>
      <c r="C46" s="11"/>
      <c r="D46" s="11"/>
      <c r="E46" s="52"/>
      <c r="G46" s="12"/>
      <c r="H46" s="75"/>
      <c r="I46" s="71"/>
      <c r="J46" s="71"/>
      <c r="K46" s="71"/>
      <c r="L46" s="71"/>
      <c r="M46" s="71"/>
    </row>
    <row r="47" spans="1:13" x14ac:dyDescent="0.25">
      <c r="A47" s="52"/>
      <c r="B47" s="11"/>
      <c r="C47" s="11"/>
      <c r="D47" s="11"/>
      <c r="E47" s="52"/>
      <c r="G47" s="12"/>
      <c r="H47" s="75"/>
      <c r="I47" s="71"/>
      <c r="J47" s="71"/>
      <c r="K47" s="71"/>
      <c r="L47" s="71"/>
      <c r="M47" s="71"/>
    </row>
    <row r="48" spans="1:13" x14ac:dyDescent="0.25">
      <c r="E48" s="54"/>
      <c r="F48" s="54" t="s">
        <v>81</v>
      </c>
    </row>
    <row r="49" spans="5:6" x14ac:dyDescent="0.25">
      <c r="E49" s="54"/>
      <c r="F49" s="54" t="s">
        <v>82</v>
      </c>
    </row>
    <row r="50" spans="5:6" x14ac:dyDescent="0.25">
      <c r="E50" s="54"/>
    </row>
    <row r="52" spans="5:6" x14ac:dyDescent="0.25">
      <c r="F52" s="54"/>
    </row>
  </sheetData>
  <printOptions horizontalCentered="1"/>
  <pageMargins left="0.7" right="0.7" top="0.75" bottom="0.75" header="0.3" footer="0.3"/>
  <pageSetup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52"/>
  <sheetViews>
    <sheetView topLeftCell="B25" zoomScale="90" zoomScaleNormal="90" workbookViewId="0">
      <selection activeCell="J18" sqref="J18"/>
    </sheetView>
  </sheetViews>
  <sheetFormatPr baseColWidth="10" defaultRowHeight="15" x14ac:dyDescent="0.25"/>
  <cols>
    <col min="1" max="1" width="5.28515625" style="54" customWidth="1"/>
    <col min="2" max="2" width="36.42578125" customWidth="1"/>
    <col min="3" max="3" width="7.140625" customWidth="1"/>
    <col min="4" max="4" width="6.5703125" customWidth="1"/>
    <col min="5" max="5" width="11.140625" customWidth="1"/>
    <col min="6" max="6" width="11.5703125" customWidth="1"/>
    <col min="7" max="7" width="20.140625" style="55" customWidth="1"/>
  </cols>
  <sheetData>
    <row r="1" spans="1:12" x14ac:dyDescent="0.25">
      <c r="H1" s="71"/>
      <c r="I1" s="71"/>
      <c r="J1" s="71"/>
      <c r="K1" s="71"/>
      <c r="L1" s="71"/>
    </row>
    <row r="2" spans="1:12" s="54" customFormat="1" ht="26.25" x14ac:dyDescent="0.4">
      <c r="A2" s="52"/>
      <c r="B2" s="52"/>
      <c r="C2" s="59" t="s">
        <v>0</v>
      </c>
      <c r="D2" s="52"/>
      <c r="E2" s="52"/>
      <c r="F2" s="52"/>
      <c r="G2" s="12"/>
      <c r="H2" s="70"/>
      <c r="I2" s="70"/>
      <c r="J2" s="70"/>
      <c r="K2" s="70"/>
      <c r="L2" s="70"/>
    </row>
    <row r="3" spans="1:12" x14ac:dyDescent="0.25">
      <c r="A3" s="52"/>
      <c r="B3" s="11"/>
      <c r="C3" s="11"/>
      <c r="D3" s="11"/>
      <c r="E3" s="11"/>
      <c r="F3" s="11"/>
      <c r="G3" s="12"/>
      <c r="H3" s="71"/>
      <c r="I3" s="71"/>
      <c r="J3" s="71"/>
      <c r="K3" s="71"/>
      <c r="L3" s="71"/>
    </row>
    <row r="4" spans="1:12" x14ac:dyDescent="0.25">
      <c r="A4" s="52"/>
      <c r="B4" s="11" t="s">
        <v>1</v>
      </c>
      <c r="C4" s="11"/>
      <c r="D4" s="11"/>
      <c r="E4" s="11"/>
      <c r="F4" s="11"/>
      <c r="G4" s="12"/>
      <c r="H4" s="71"/>
      <c r="I4" s="71"/>
      <c r="J4" s="71"/>
      <c r="K4" s="71" t="s">
        <v>87</v>
      </c>
      <c r="L4" s="71"/>
    </row>
    <row r="5" spans="1:12" x14ac:dyDescent="0.25">
      <c r="A5" s="52"/>
      <c r="B5" s="11" t="s">
        <v>90</v>
      </c>
      <c r="C5" s="11"/>
      <c r="D5" s="11"/>
      <c r="E5" s="11"/>
      <c r="F5" s="11" t="s">
        <v>2</v>
      </c>
      <c r="G5" s="13">
        <v>44882</v>
      </c>
      <c r="H5" s="71"/>
      <c r="I5" s="71"/>
      <c r="J5" s="71"/>
      <c r="K5" s="71">
        <v>9.5</v>
      </c>
      <c r="L5" s="71" t="s">
        <v>88</v>
      </c>
    </row>
    <row r="6" spans="1:12" x14ac:dyDescent="0.25">
      <c r="A6" s="52"/>
      <c r="B6" s="11" t="s">
        <v>84</v>
      </c>
      <c r="C6" s="11"/>
      <c r="D6" s="11"/>
      <c r="E6" s="11"/>
      <c r="F6" s="11" t="s">
        <v>27</v>
      </c>
      <c r="G6" s="12"/>
      <c r="H6" s="71"/>
      <c r="I6" s="71"/>
      <c r="J6" s="71"/>
      <c r="K6" s="71">
        <v>1.5</v>
      </c>
      <c r="L6" s="71" t="s">
        <v>89</v>
      </c>
    </row>
    <row r="7" spans="1:12" x14ac:dyDescent="0.25">
      <c r="A7" s="52"/>
      <c r="B7" s="11" t="s">
        <v>91</v>
      </c>
      <c r="C7" s="11"/>
      <c r="D7" s="11"/>
      <c r="E7" s="11"/>
      <c r="H7" s="71"/>
      <c r="I7" s="71"/>
      <c r="J7" s="71"/>
      <c r="K7" s="71"/>
      <c r="L7" s="71"/>
    </row>
    <row r="8" spans="1:12" x14ac:dyDescent="0.25">
      <c r="A8" s="15" t="s">
        <v>4</v>
      </c>
      <c r="B8" s="15" t="s">
        <v>5</v>
      </c>
      <c r="C8" s="16" t="s">
        <v>6</v>
      </c>
      <c r="D8" s="15" t="s">
        <v>7</v>
      </c>
      <c r="E8" s="16" t="s">
        <v>8</v>
      </c>
      <c r="F8" s="15" t="s">
        <v>9</v>
      </c>
      <c r="G8" s="60" t="s">
        <v>28</v>
      </c>
      <c r="H8" s="71"/>
      <c r="I8" s="71"/>
      <c r="J8" s="71"/>
      <c r="K8" s="71"/>
      <c r="L8" s="71"/>
    </row>
    <row r="9" spans="1:12" x14ac:dyDescent="0.25">
      <c r="A9" s="21" t="s">
        <v>10</v>
      </c>
      <c r="B9" s="19" t="s">
        <v>29</v>
      </c>
      <c r="C9" s="20"/>
      <c r="D9" s="21"/>
      <c r="E9" s="20"/>
      <c r="F9" s="21"/>
      <c r="G9" s="61"/>
      <c r="H9" s="71"/>
      <c r="I9" s="71" t="s">
        <v>68</v>
      </c>
      <c r="J9" s="71"/>
      <c r="K9" s="71"/>
      <c r="L9" s="71"/>
    </row>
    <row r="10" spans="1:12" x14ac:dyDescent="0.25">
      <c r="A10" s="26">
        <v>1.1000000000000001</v>
      </c>
      <c r="B10" s="24" t="s">
        <v>60</v>
      </c>
      <c r="C10" s="25">
        <v>1</v>
      </c>
      <c r="D10" s="26" t="s">
        <v>69</v>
      </c>
      <c r="E10" s="27">
        <v>1500</v>
      </c>
      <c r="F10" s="28">
        <f>C10*E10</f>
        <v>1500</v>
      </c>
      <c r="G10" s="61">
        <f>SUM(F10)</f>
        <v>1500</v>
      </c>
      <c r="H10" s="71"/>
      <c r="I10" s="71" t="s">
        <v>70</v>
      </c>
      <c r="J10" s="71"/>
      <c r="K10" s="71"/>
      <c r="L10" s="71"/>
    </row>
    <row r="11" spans="1:12" x14ac:dyDescent="0.25">
      <c r="A11" s="26"/>
      <c r="B11" s="24"/>
      <c r="C11" s="25"/>
      <c r="D11" s="26"/>
      <c r="E11" s="25"/>
      <c r="F11" s="26"/>
      <c r="G11" s="62"/>
      <c r="H11" s="71"/>
      <c r="I11" s="71">
        <f>0.5*0.5</f>
        <v>0.25</v>
      </c>
      <c r="J11" s="71">
        <v>4</v>
      </c>
      <c r="K11" s="71" t="s">
        <v>71</v>
      </c>
      <c r="L11" s="71"/>
    </row>
    <row r="12" spans="1:12" s="2" customFormat="1" x14ac:dyDescent="0.25">
      <c r="A12" s="21" t="s">
        <v>15</v>
      </c>
      <c r="B12" s="32" t="s">
        <v>62</v>
      </c>
      <c r="C12" s="33"/>
      <c r="D12" s="21"/>
      <c r="E12" s="34"/>
      <c r="F12" s="32"/>
      <c r="G12" s="32"/>
      <c r="H12" s="72"/>
      <c r="I12" s="72"/>
      <c r="J12" s="72"/>
      <c r="K12" s="72"/>
      <c r="L12" s="72"/>
    </row>
    <row r="13" spans="1:12" x14ac:dyDescent="0.25">
      <c r="A13" s="26">
        <v>2.1</v>
      </c>
      <c r="B13" s="35" t="s">
        <v>72</v>
      </c>
      <c r="C13" s="25">
        <f>9.5*1.5*0.25</f>
        <v>3.5625</v>
      </c>
      <c r="D13" s="26" t="s">
        <v>14</v>
      </c>
      <c r="E13" s="36">
        <v>1500</v>
      </c>
      <c r="F13" s="37">
        <f>C13*E13</f>
        <v>5343.75</v>
      </c>
      <c r="G13" s="62"/>
      <c r="H13" s="71"/>
      <c r="I13" s="71"/>
      <c r="J13" s="71">
        <f>+I11*J11</f>
        <v>1</v>
      </c>
      <c r="K13" s="71"/>
      <c r="L13" s="71"/>
    </row>
    <row r="14" spans="1:12" x14ac:dyDescent="0.25">
      <c r="A14" s="26">
        <v>2.2000000000000002</v>
      </c>
      <c r="B14" s="35" t="s">
        <v>73</v>
      </c>
      <c r="C14" s="25">
        <f>9.5+9.5+5</f>
        <v>24</v>
      </c>
      <c r="D14" s="26" t="s">
        <v>37</v>
      </c>
      <c r="E14" s="36">
        <v>110</v>
      </c>
      <c r="F14" s="37">
        <f>C14*E14</f>
        <v>2640</v>
      </c>
      <c r="G14" s="62"/>
      <c r="H14" s="71"/>
      <c r="I14" s="71"/>
      <c r="J14" s="71"/>
      <c r="K14" s="71"/>
      <c r="L14" s="71"/>
    </row>
    <row r="15" spans="1:12" x14ac:dyDescent="0.25">
      <c r="A15" s="26">
        <v>2.2999999999999998</v>
      </c>
      <c r="B15" s="35" t="s">
        <v>74</v>
      </c>
      <c r="C15" s="25">
        <f>(9.5*2.5*0.3)+2</f>
        <v>9.125</v>
      </c>
      <c r="D15" s="26" t="s">
        <v>14</v>
      </c>
      <c r="E15" s="36">
        <v>350</v>
      </c>
      <c r="F15" s="37">
        <f>C15*E15</f>
        <v>3193.75</v>
      </c>
      <c r="G15" s="62"/>
      <c r="H15" s="71"/>
      <c r="I15" s="71"/>
      <c r="J15" s="71"/>
      <c r="K15" s="71"/>
      <c r="L15" s="71"/>
    </row>
    <row r="16" spans="1:12" x14ac:dyDescent="0.25">
      <c r="A16" s="26">
        <v>2.4</v>
      </c>
      <c r="B16" s="35" t="s">
        <v>75</v>
      </c>
      <c r="C16" s="25">
        <f>+C15*1.3</f>
        <v>11.862500000000001</v>
      </c>
      <c r="D16" s="26" t="s">
        <v>14</v>
      </c>
      <c r="E16" s="36">
        <v>450</v>
      </c>
      <c r="F16" s="37">
        <f>C16*E16</f>
        <v>5338.125</v>
      </c>
      <c r="G16" s="61">
        <f>SUM(F13:F16)</f>
        <v>16515.625</v>
      </c>
      <c r="H16" s="71"/>
      <c r="I16" s="71"/>
      <c r="J16" s="71"/>
      <c r="K16" s="71"/>
      <c r="L16" s="71"/>
    </row>
    <row r="17" spans="1:17" x14ac:dyDescent="0.25">
      <c r="A17" s="26"/>
      <c r="B17" s="35"/>
      <c r="C17" s="25"/>
      <c r="D17" s="26"/>
      <c r="E17" s="36"/>
      <c r="F17" s="37"/>
      <c r="G17" s="62"/>
      <c r="H17" s="71"/>
      <c r="I17" s="71"/>
      <c r="J17" s="71"/>
      <c r="K17" s="71"/>
      <c r="L17" s="71"/>
    </row>
    <row r="18" spans="1:17" s="2" customFormat="1" x14ac:dyDescent="0.25">
      <c r="A18" s="21" t="s">
        <v>17</v>
      </c>
      <c r="B18" s="32" t="s">
        <v>67</v>
      </c>
      <c r="C18" s="20"/>
      <c r="D18" s="21"/>
      <c r="E18" s="34"/>
      <c r="F18" s="58"/>
      <c r="G18" s="61"/>
      <c r="H18" s="72"/>
      <c r="I18" s="72"/>
      <c r="J18" s="72"/>
      <c r="K18" s="72"/>
      <c r="L18" s="72"/>
      <c r="Q18" s="63"/>
    </row>
    <row r="19" spans="1:17" s="63" customFormat="1" x14ac:dyDescent="0.25">
      <c r="A19" s="26">
        <v>3.1</v>
      </c>
      <c r="B19" s="35" t="s">
        <v>76</v>
      </c>
      <c r="C19" s="25">
        <f>9.5*2.5</f>
        <v>23.75</v>
      </c>
      <c r="D19" s="26" t="s">
        <v>16</v>
      </c>
      <c r="E19" s="36">
        <v>3394.86</v>
      </c>
      <c r="F19" s="37">
        <f>C19*E19</f>
        <v>80627.925000000003</v>
      </c>
      <c r="G19" s="62"/>
      <c r="H19" s="73"/>
      <c r="I19" s="71"/>
      <c r="J19" s="71"/>
      <c r="K19" s="71"/>
      <c r="L19" s="71"/>
    </row>
    <row r="20" spans="1:17" x14ac:dyDescent="0.25">
      <c r="A20" s="26">
        <v>3.2</v>
      </c>
      <c r="B20" s="35" t="s">
        <v>77</v>
      </c>
      <c r="C20" s="25">
        <f>9.5*2.5*0.3</f>
        <v>7.125</v>
      </c>
      <c r="D20" s="26" t="s">
        <v>14</v>
      </c>
      <c r="E20" s="36">
        <v>2762.1</v>
      </c>
      <c r="F20" s="37">
        <f>C20*E20</f>
        <v>19679.962499999998</v>
      </c>
      <c r="G20" s="62"/>
      <c r="H20" s="73"/>
      <c r="I20" s="71">
        <v>2260.69</v>
      </c>
      <c r="J20" s="71"/>
      <c r="K20" s="71"/>
      <c r="L20" s="71"/>
    </row>
    <row r="21" spans="1:17" x14ac:dyDescent="0.25">
      <c r="A21" s="26">
        <v>3.3</v>
      </c>
      <c r="B21" s="35" t="s">
        <v>78</v>
      </c>
      <c r="C21" s="25">
        <v>5</v>
      </c>
      <c r="D21" s="26" t="s">
        <v>37</v>
      </c>
      <c r="E21" s="27">
        <v>904.72</v>
      </c>
      <c r="F21" s="37">
        <f>C21*E21</f>
        <v>4523.6000000000004</v>
      </c>
      <c r="G21" s="62"/>
      <c r="H21" s="73"/>
      <c r="I21" s="71">
        <v>1529.31</v>
      </c>
      <c r="J21" s="71"/>
      <c r="K21" s="71"/>
      <c r="L21" s="71"/>
    </row>
    <row r="22" spans="1:17" x14ac:dyDescent="0.25">
      <c r="A22" s="26">
        <v>3.4</v>
      </c>
      <c r="B22" s="35" t="s">
        <v>79</v>
      </c>
      <c r="C22" s="25">
        <v>5</v>
      </c>
      <c r="D22" s="26" t="s">
        <v>16</v>
      </c>
      <c r="E22" s="27">
        <v>948.17</v>
      </c>
      <c r="F22" s="37">
        <f>C22*E22</f>
        <v>4740.8499999999995</v>
      </c>
      <c r="G22" s="62"/>
      <c r="H22" s="73"/>
      <c r="I22" s="71">
        <f>SUM(I20:I21)</f>
        <v>3790</v>
      </c>
      <c r="J22" s="71"/>
      <c r="K22" s="71"/>
      <c r="L22" s="71"/>
    </row>
    <row r="23" spans="1:17" x14ac:dyDescent="0.25">
      <c r="A23" s="26"/>
      <c r="B23" s="35"/>
      <c r="C23" s="25"/>
      <c r="D23" s="26"/>
      <c r="E23" s="27"/>
      <c r="F23" s="37"/>
      <c r="G23" s="61">
        <f>+SUM(F19:F22)</f>
        <v>109572.33750000001</v>
      </c>
      <c r="H23" s="73"/>
      <c r="I23" s="71"/>
      <c r="J23" s="71"/>
      <c r="K23" s="71"/>
      <c r="L23" s="71"/>
    </row>
    <row r="24" spans="1:17" x14ac:dyDescent="0.25">
      <c r="A24" s="21" t="s">
        <v>19</v>
      </c>
      <c r="B24" s="32" t="s">
        <v>20</v>
      </c>
      <c r="C24" s="25"/>
      <c r="D24" s="26"/>
      <c r="E24" s="27"/>
      <c r="F24" s="37"/>
      <c r="G24" s="62"/>
      <c r="H24" s="73"/>
      <c r="I24" s="71"/>
      <c r="J24" s="71"/>
      <c r="K24" s="71"/>
      <c r="L24" s="71"/>
    </row>
    <row r="25" spans="1:17" x14ac:dyDescent="0.25">
      <c r="A25" s="26">
        <v>4.0999999999999996</v>
      </c>
      <c r="B25" s="35" t="s">
        <v>86</v>
      </c>
      <c r="C25" s="25">
        <v>1</v>
      </c>
      <c r="D25" s="26" t="s">
        <v>18</v>
      </c>
      <c r="E25" s="27">
        <v>2500</v>
      </c>
      <c r="F25" s="37">
        <f>+C25*E25</f>
        <v>2500</v>
      </c>
      <c r="G25" s="61">
        <f>+F25</f>
        <v>2500</v>
      </c>
      <c r="H25" s="73"/>
      <c r="I25" s="71"/>
      <c r="J25" s="71"/>
      <c r="K25" s="71"/>
      <c r="L25" s="71"/>
    </row>
    <row r="26" spans="1:17" x14ac:dyDescent="0.25">
      <c r="A26" s="26"/>
      <c r="B26" s="35"/>
      <c r="C26" s="25"/>
      <c r="D26" s="26"/>
      <c r="E26" s="36"/>
      <c r="F26" s="37"/>
      <c r="G26" s="62"/>
      <c r="H26" s="71"/>
      <c r="I26" s="71"/>
      <c r="J26" s="71"/>
      <c r="K26" s="71"/>
      <c r="L26" s="71"/>
    </row>
    <row r="27" spans="1:17" x14ac:dyDescent="0.25">
      <c r="A27" s="26"/>
      <c r="B27" s="32" t="s">
        <v>42</v>
      </c>
      <c r="C27" s="25"/>
      <c r="D27" s="26"/>
      <c r="E27" s="36"/>
      <c r="F27" s="37"/>
      <c r="G27" s="64">
        <f>+G25+G23+G16+G10</f>
        <v>130087.96250000001</v>
      </c>
      <c r="H27" s="71"/>
      <c r="I27" s="71"/>
      <c r="J27" s="71"/>
      <c r="K27" s="71"/>
      <c r="L27" s="71"/>
    </row>
    <row r="28" spans="1:17" x14ac:dyDescent="0.25">
      <c r="A28" s="26"/>
      <c r="B28" s="35"/>
      <c r="C28" s="25"/>
      <c r="D28" s="26"/>
      <c r="E28" s="36"/>
      <c r="F28" s="37"/>
      <c r="G28" s="62"/>
      <c r="H28" s="71"/>
      <c r="I28" s="71"/>
      <c r="J28" s="71"/>
      <c r="K28" s="71"/>
      <c r="L28" s="71"/>
    </row>
    <row r="29" spans="1:17" x14ac:dyDescent="0.25">
      <c r="A29" s="26"/>
      <c r="B29" s="35" t="s">
        <v>43</v>
      </c>
      <c r="C29" s="41"/>
      <c r="D29" s="35"/>
      <c r="E29" s="41"/>
      <c r="F29" s="35"/>
      <c r="G29" s="62"/>
      <c r="H29" s="71"/>
      <c r="I29" s="71"/>
      <c r="J29" s="71"/>
      <c r="K29" s="71"/>
      <c r="L29" s="71"/>
    </row>
    <row r="30" spans="1:17" x14ac:dyDescent="0.25">
      <c r="A30" s="26"/>
      <c r="B30" s="35"/>
      <c r="C30" s="41"/>
      <c r="D30" s="35"/>
      <c r="E30" s="41"/>
      <c r="F30" s="35"/>
      <c r="G30" s="62"/>
      <c r="H30" s="71"/>
      <c r="I30" s="71"/>
      <c r="J30" s="71"/>
      <c r="K30" s="71"/>
      <c r="L30" s="71"/>
    </row>
    <row r="31" spans="1:17" x14ac:dyDescent="0.25">
      <c r="A31" s="26"/>
      <c r="B31" s="35" t="s">
        <v>44</v>
      </c>
      <c r="C31" s="41"/>
      <c r="D31" s="35"/>
      <c r="E31" s="42">
        <v>0.1</v>
      </c>
      <c r="F31" s="37">
        <f>G27*E31</f>
        <v>13008.796250000001</v>
      </c>
      <c r="G31" s="62"/>
      <c r="H31" s="71"/>
      <c r="I31" s="71"/>
      <c r="J31" s="71"/>
      <c r="K31" s="71"/>
      <c r="L31" s="71"/>
    </row>
    <row r="32" spans="1:17" x14ac:dyDescent="0.25">
      <c r="A32" s="26"/>
      <c r="B32" s="35" t="s">
        <v>45</v>
      </c>
      <c r="C32" s="41"/>
      <c r="D32" s="35"/>
      <c r="E32" s="42">
        <v>0.02</v>
      </c>
      <c r="F32" s="37">
        <f>G27*E32</f>
        <v>2601.7592500000001</v>
      </c>
      <c r="G32" s="62"/>
      <c r="H32" s="71"/>
      <c r="I32" s="71"/>
      <c r="J32" s="71"/>
      <c r="K32" s="71"/>
      <c r="L32" s="71"/>
    </row>
    <row r="33" spans="1:12" x14ac:dyDescent="0.25">
      <c r="A33" s="26"/>
      <c r="B33" s="35" t="s">
        <v>63</v>
      </c>
      <c r="C33" s="41"/>
      <c r="D33" s="35"/>
      <c r="E33" s="42">
        <v>0.03</v>
      </c>
      <c r="F33" s="37">
        <f>G27*E33</f>
        <v>3902.6388750000001</v>
      </c>
      <c r="G33" s="62"/>
      <c r="H33" s="71"/>
      <c r="I33" s="71"/>
      <c r="J33" s="71"/>
      <c r="K33" s="71"/>
      <c r="L33" s="71"/>
    </row>
    <row r="34" spans="1:12" x14ac:dyDescent="0.25">
      <c r="A34" s="26"/>
      <c r="B34" s="35" t="s">
        <v>47</v>
      </c>
      <c r="C34" s="41"/>
      <c r="D34" s="35"/>
      <c r="E34" s="42">
        <v>0.01</v>
      </c>
      <c r="F34" s="37">
        <f>G27*E34</f>
        <v>1300.879625</v>
      </c>
      <c r="G34" s="62"/>
      <c r="H34" s="71"/>
      <c r="I34" s="71"/>
      <c r="J34" s="71"/>
      <c r="K34" s="71"/>
      <c r="L34" s="71"/>
    </row>
    <row r="35" spans="1:12" x14ac:dyDescent="0.25">
      <c r="A35" s="26"/>
      <c r="B35" s="35" t="s">
        <v>48</v>
      </c>
      <c r="C35" s="41"/>
      <c r="D35" s="35"/>
      <c r="E35" s="42">
        <v>4.4999999999999998E-2</v>
      </c>
      <c r="F35" s="37">
        <f>G27*E35</f>
        <v>5853.9583124999999</v>
      </c>
      <c r="G35" s="62"/>
      <c r="H35" s="71"/>
      <c r="I35" s="71"/>
      <c r="J35" s="71"/>
      <c r="K35" s="71"/>
      <c r="L35" s="71"/>
    </row>
    <row r="36" spans="1:12" x14ac:dyDescent="0.25">
      <c r="A36" s="26"/>
      <c r="B36" s="35" t="s">
        <v>49</v>
      </c>
      <c r="C36" s="41"/>
      <c r="D36" s="35"/>
      <c r="E36" s="42">
        <v>1E-3</v>
      </c>
      <c r="F36" s="37">
        <f>G27*E36</f>
        <v>130.0879625</v>
      </c>
      <c r="G36" s="62"/>
      <c r="H36" s="71"/>
      <c r="I36" s="71"/>
      <c r="J36" s="71"/>
      <c r="K36" s="71"/>
      <c r="L36" s="71"/>
    </row>
    <row r="37" spans="1:12" x14ac:dyDescent="0.25">
      <c r="A37" s="26"/>
      <c r="B37" s="35" t="s">
        <v>50</v>
      </c>
      <c r="C37" s="41"/>
      <c r="D37" s="35"/>
      <c r="E37" s="42">
        <v>0.05</v>
      </c>
      <c r="F37" s="37">
        <f>G27*E37</f>
        <v>6504.3981250000006</v>
      </c>
      <c r="G37" s="62">
        <f>SUM(F31:F37)</f>
        <v>33302.518400000008</v>
      </c>
      <c r="H37" s="71"/>
      <c r="I37" s="71"/>
      <c r="J37" s="71"/>
      <c r="K37" s="71"/>
      <c r="L37" s="71"/>
    </row>
    <row r="38" spans="1:12" x14ac:dyDescent="0.25">
      <c r="A38" s="26"/>
      <c r="B38" s="35"/>
      <c r="C38" s="41"/>
      <c r="D38" s="35"/>
      <c r="E38" s="41"/>
      <c r="F38" s="35"/>
      <c r="G38" s="62"/>
      <c r="H38" s="71"/>
      <c r="I38" s="71"/>
      <c r="J38" s="71"/>
      <c r="K38" s="71"/>
      <c r="L38" s="71"/>
    </row>
    <row r="39" spans="1:12" s="2" customFormat="1" x14ac:dyDescent="0.25">
      <c r="A39" s="21"/>
      <c r="B39" s="32" t="s">
        <v>51</v>
      </c>
      <c r="C39" s="40"/>
      <c r="D39" s="32"/>
      <c r="E39" s="40"/>
      <c r="F39" s="32"/>
      <c r="G39" s="61">
        <f>SUM(G37,G27)</f>
        <v>163390.48090000002</v>
      </c>
      <c r="H39" s="72"/>
      <c r="I39" s="72" t="s">
        <v>80</v>
      </c>
      <c r="J39" s="74">
        <f>+G39/11.5</f>
        <v>14207.867904347828</v>
      </c>
      <c r="K39" s="72"/>
      <c r="L39" s="72"/>
    </row>
    <row r="40" spans="1:12" x14ac:dyDescent="0.25">
      <c r="A40" s="65"/>
      <c r="B40" s="44"/>
      <c r="C40" s="45"/>
      <c r="D40" s="44"/>
      <c r="E40" s="45"/>
      <c r="F40" s="44"/>
      <c r="G40" s="66"/>
    </row>
    <row r="41" spans="1:12" x14ac:dyDescent="0.25">
      <c r="A41" s="52"/>
      <c r="B41" s="11" t="s">
        <v>52</v>
      </c>
      <c r="C41" s="11"/>
      <c r="D41" s="11"/>
      <c r="E41" s="11"/>
      <c r="F41" s="11"/>
      <c r="G41" s="12"/>
      <c r="H41" s="11"/>
    </row>
    <row r="42" spans="1:12" x14ac:dyDescent="0.25">
      <c r="A42" s="52"/>
      <c r="B42" s="11" t="s">
        <v>64</v>
      </c>
      <c r="C42" s="11"/>
      <c r="D42" s="11"/>
      <c r="E42" s="11"/>
      <c r="F42" s="11"/>
      <c r="G42" s="12"/>
      <c r="H42" s="11"/>
    </row>
    <row r="43" spans="1:12" x14ac:dyDescent="0.25">
      <c r="A43" s="52"/>
      <c r="B43" s="11" t="s">
        <v>54</v>
      </c>
      <c r="C43" s="11"/>
      <c r="D43" s="11"/>
      <c r="E43" s="52"/>
      <c r="F43" s="52"/>
      <c r="G43" s="12"/>
      <c r="H43" s="11"/>
    </row>
    <row r="44" spans="1:12" x14ac:dyDescent="0.25">
      <c r="A44" s="52"/>
      <c r="B44" s="11"/>
      <c r="C44" s="11"/>
      <c r="D44" s="11"/>
      <c r="E44" s="52"/>
      <c r="F44" s="52"/>
      <c r="G44" s="12"/>
      <c r="H44" s="11"/>
    </row>
    <row r="45" spans="1:12" x14ac:dyDescent="0.25">
      <c r="A45" s="52"/>
      <c r="B45" s="11"/>
      <c r="C45" s="11"/>
      <c r="D45" s="11"/>
      <c r="E45" s="52"/>
      <c r="F45" s="52" t="s">
        <v>22</v>
      </c>
      <c r="G45" s="12"/>
      <c r="H45" s="11"/>
    </row>
    <row r="46" spans="1:12" x14ac:dyDescent="0.25">
      <c r="A46" s="52"/>
      <c r="B46" s="11"/>
      <c r="C46" s="11"/>
      <c r="D46" s="11"/>
      <c r="E46" s="52"/>
      <c r="G46" s="12"/>
      <c r="H46" s="11"/>
    </row>
    <row r="47" spans="1:12" x14ac:dyDescent="0.25">
      <c r="A47" s="52"/>
      <c r="B47" s="11"/>
      <c r="C47" s="11"/>
      <c r="D47" s="11"/>
      <c r="E47" s="52"/>
      <c r="G47" s="12"/>
      <c r="H47" s="11"/>
    </row>
    <row r="48" spans="1:12" x14ac:dyDescent="0.25">
      <c r="E48" s="54"/>
      <c r="F48" s="54" t="s">
        <v>81</v>
      </c>
    </row>
    <row r="49" spans="5:6" x14ac:dyDescent="0.25">
      <c r="E49" s="54"/>
      <c r="F49" s="54" t="s">
        <v>82</v>
      </c>
    </row>
    <row r="50" spans="5:6" x14ac:dyDescent="0.25">
      <c r="E50" s="54"/>
    </row>
    <row r="52" spans="5:6" x14ac:dyDescent="0.25">
      <c r="F52" s="54"/>
    </row>
  </sheetData>
  <printOptions horizontalCentered="1"/>
  <pageMargins left="0.7" right="0.7" top="0.75" bottom="0.75" header="0.3" footer="0.3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Q52"/>
  <sheetViews>
    <sheetView topLeftCell="B37" zoomScale="90" zoomScaleNormal="90" workbookViewId="0">
      <selection activeCell="E26" sqref="E26"/>
    </sheetView>
  </sheetViews>
  <sheetFormatPr baseColWidth="10" defaultRowHeight="15" x14ac:dyDescent="0.25"/>
  <cols>
    <col min="1" max="1" width="5.28515625" style="54" customWidth="1"/>
    <col min="2" max="2" width="36.42578125" customWidth="1"/>
    <col min="3" max="3" width="7.140625" customWidth="1"/>
    <col min="4" max="4" width="6.5703125" customWidth="1"/>
    <col min="5" max="5" width="11.140625" customWidth="1"/>
    <col min="6" max="6" width="11.5703125" customWidth="1"/>
    <col min="7" max="7" width="20.140625" style="55" customWidth="1"/>
  </cols>
  <sheetData>
    <row r="2" spans="1:12" s="54" customFormat="1" ht="26.25" x14ac:dyDescent="0.4">
      <c r="A2" s="52"/>
      <c r="B2" s="52"/>
      <c r="C2" s="59" t="s">
        <v>0</v>
      </c>
      <c r="D2" s="52"/>
      <c r="E2" s="52"/>
      <c r="F2" s="52"/>
      <c r="G2" s="12"/>
      <c r="H2" s="70"/>
      <c r="I2" s="70"/>
      <c r="J2" s="70"/>
      <c r="K2" s="70"/>
      <c r="L2" s="70"/>
    </row>
    <row r="3" spans="1:12" x14ac:dyDescent="0.25">
      <c r="A3" s="52"/>
      <c r="B3" s="11"/>
      <c r="C3" s="11"/>
      <c r="D3" s="11"/>
      <c r="E3" s="11"/>
      <c r="F3" s="11"/>
      <c r="G3" s="12"/>
      <c r="H3" s="71"/>
      <c r="I3" s="71"/>
      <c r="J3" s="71"/>
      <c r="K3" s="71"/>
      <c r="L3" s="71"/>
    </row>
    <row r="4" spans="1:12" x14ac:dyDescent="0.25">
      <c r="A4" s="52"/>
      <c r="B4" s="11" t="s">
        <v>1</v>
      </c>
      <c r="C4" s="11"/>
      <c r="D4" s="11"/>
      <c r="E4" s="11"/>
      <c r="F4" s="11" t="s">
        <v>93</v>
      </c>
      <c r="G4" s="13">
        <v>44882</v>
      </c>
      <c r="H4" s="71"/>
      <c r="I4" s="71"/>
      <c r="J4" s="71"/>
      <c r="K4" s="71" t="s">
        <v>96</v>
      </c>
      <c r="L4" s="71"/>
    </row>
    <row r="5" spans="1:12" s="5" customFormat="1" ht="22.9" customHeight="1" x14ac:dyDescent="0.25">
      <c r="A5" s="67"/>
      <c r="B5" s="93" t="s">
        <v>92</v>
      </c>
      <c r="C5" s="93"/>
      <c r="D5" s="93"/>
      <c r="E5" s="93"/>
      <c r="F5" s="93"/>
      <c r="G5" s="93"/>
      <c r="H5" s="76"/>
      <c r="I5" s="76"/>
      <c r="J5" s="76"/>
      <c r="K5" s="76">
        <v>19.5</v>
      </c>
      <c r="L5" s="76" t="s">
        <v>88</v>
      </c>
    </row>
    <row r="6" spans="1:12" x14ac:dyDescent="0.25">
      <c r="A6" s="52"/>
      <c r="B6" s="11" t="s">
        <v>84</v>
      </c>
      <c r="C6" s="11"/>
      <c r="D6" s="11"/>
      <c r="E6" s="11"/>
      <c r="F6" s="11"/>
      <c r="G6" s="12"/>
      <c r="H6" s="71"/>
      <c r="I6" s="71"/>
      <c r="J6" s="71"/>
      <c r="K6" s="71">
        <v>1.5</v>
      </c>
      <c r="L6" s="71" t="s">
        <v>89</v>
      </c>
    </row>
    <row r="7" spans="1:12" x14ac:dyDescent="0.25">
      <c r="A7" s="52"/>
      <c r="B7" s="11" t="s">
        <v>94</v>
      </c>
      <c r="C7" s="11"/>
      <c r="D7" s="11"/>
      <c r="E7" s="11"/>
      <c r="H7" s="71"/>
      <c r="I7" s="71"/>
      <c r="J7" s="71"/>
      <c r="K7" s="71"/>
      <c r="L7" s="71"/>
    </row>
    <row r="8" spans="1:12" x14ac:dyDescent="0.25">
      <c r="A8" s="15" t="s">
        <v>4</v>
      </c>
      <c r="B8" s="15" t="s">
        <v>5</v>
      </c>
      <c r="C8" s="16" t="s">
        <v>6</v>
      </c>
      <c r="D8" s="15" t="s">
        <v>7</v>
      </c>
      <c r="E8" s="16" t="s">
        <v>8</v>
      </c>
      <c r="F8" s="15" t="s">
        <v>9</v>
      </c>
      <c r="G8" s="60" t="s">
        <v>28</v>
      </c>
      <c r="H8" s="71"/>
      <c r="I8" s="71"/>
      <c r="J8" s="71"/>
      <c r="K8" s="71"/>
      <c r="L8" s="71"/>
    </row>
    <row r="9" spans="1:12" x14ac:dyDescent="0.25">
      <c r="A9" s="21" t="s">
        <v>10</v>
      </c>
      <c r="B9" s="19" t="s">
        <v>29</v>
      </c>
      <c r="C9" s="20"/>
      <c r="D9" s="21"/>
      <c r="E9" s="20"/>
      <c r="F9" s="21"/>
      <c r="G9" s="61"/>
      <c r="H9" s="71"/>
      <c r="I9" s="71" t="s">
        <v>68</v>
      </c>
      <c r="J9" s="71"/>
      <c r="K9" s="71"/>
      <c r="L9" s="71"/>
    </row>
    <row r="10" spans="1:12" x14ac:dyDescent="0.25">
      <c r="A10" s="26">
        <v>1.1000000000000001</v>
      </c>
      <c r="B10" s="24" t="s">
        <v>60</v>
      </c>
      <c r="C10" s="25">
        <v>1</v>
      </c>
      <c r="D10" s="26" t="s">
        <v>69</v>
      </c>
      <c r="E10" s="27">
        <v>1500</v>
      </c>
      <c r="F10" s="28">
        <f>C10*E10</f>
        <v>1500</v>
      </c>
      <c r="G10" s="61">
        <f>SUM(F10)</f>
        <v>1500</v>
      </c>
      <c r="H10" s="71"/>
      <c r="I10" s="71" t="s">
        <v>70</v>
      </c>
      <c r="J10" s="71"/>
      <c r="K10" s="71"/>
      <c r="L10" s="71"/>
    </row>
    <row r="11" spans="1:12" x14ac:dyDescent="0.25">
      <c r="A11" s="26"/>
      <c r="B11" s="24"/>
      <c r="C11" s="25"/>
      <c r="D11" s="26"/>
      <c r="E11" s="25"/>
      <c r="F11" s="26"/>
      <c r="G11" s="62"/>
      <c r="H11" s="71"/>
      <c r="I11" s="71">
        <f>0.5*0.5</f>
        <v>0.25</v>
      </c>
      <c r="J11" s="71">
        <v>4</v>
      </c>
      <c r="K11" s="71" t="s">
        <v>71</v>
      </c>
      <c r="L11" s="71"/>
    </row>
    <row r="12" spans="1:12" s="2" customFormat="1" x14ac:dyDescent="0.25">
      <c r="A12" s="21" t="s">
        <v>15</v>
      </c>
      <c r="B12" s="32" t="s">
        <v>62</v>
      </c>
      <c r="C12" s="33"/>
      <c r="D12" s="21"/>
      <c r="E12" s="34"/>
      <c r="F12" s="32"/>
      <c r="G12" s="32"/>
      <c r="H12" s="72"/>
      <c r="I12" s="72"/>
      <c r="J12" s="72"/>
      <c r="K12" s="72"/>
      <c r="L12" s="72"/>
    </row>
    <row r="13" spans="1:12" x14ac:dyDescent="0.25">
      <c r="A13" s="26">
        <v>2.1</v>
      </c>
      <c r="B13" s="35" t="s">
        <v>72</v>
      </c>
      <c r="C13" s="25">
        <f>19.5*1.5*0.25</f>
        <v>7.3125</v>
      </c>
      <c r="D13" s="26" t="s">
        <v>14</v>
      </c>
      <c r="E13" s="36">
        <v>1500</v>
      </c>
      <c r="F13" s="37">
        <f>C13*E13</f>
        <v>10968.75</v>
      </c>
      <c r="G13" s="62"/>
      <c r="H13" s="71"/>
      <c r="I13" s="71"/>
      <c r="J13" s="71">
        <f>+I11*J11</f>
        <v>1</v>
      </c>
      <c r="K13" s="71"/>
      <c r="L13" s="71"/>
    </row>
    <row r="14" spans="1:12" x14ac:dyDescent="0.25">
      <c r="A14" s="26">
        <v>2.2000000000000002</v>
      </c>
      <c r="B14" s="35" t="s">
        <v>73</v>
      </c>
      <c r="C14" s="25">
        <f>19.5+19.5+5</f>
        <v>44</v>
      </c>
      <c r="D14" s="26" t="s">
        <v>37</v>
      </c>
      <c r="E14" s="36">
        <v>110</v>
      </c>
      <c r="F14" s="37">
        <f>C14*E14</f>
        <v>4840</v>
      </c>
      <c r="G14" s="62"/>
      <c r="H14" s="71"/>
      <c r="I14" s="71"/>
      <c r="J14" s="71"/>
      <c r="K14" s="71"/>
      <c r="L14" s="71"/>
    </row>
    <row r="15" spans="1:12" x14ac:dyDescent="0.25">
      <c r="A15" s="26">
        <v>2.2999999999999998</v>
      </c>
      <c r="B15" s="35" t="s">
        <v>74</v>
      </c>
      <c r="C15" s="25">
        <f>(19.5*2.5*0.3)+1</f>
        <v>15.625</v>
      </c>
      <c r="D15" s="26" t="s">
        <v>14</v>
      </c>
      <c r="E15" s="36">
        <v>350</v>
      </c>
      <c r="F15" s="37">
        <f>C15*E15</f>
        <v>5468.75</v>
      </c>
      <c r="G15" s="62"/>
      <c r="H15" s="71"/>
      <c r="I15" s="71"/>
      <c r="J15" s="71"/>
      <c r="K15" s="71"/>
      <c r="L15" s="71"/>
    </row>
    <row r="16" spans="1:12" x14ac:dyDescent="0.25">
      <c r="A16" s="26">
        <v>2.4</v>
      </c>
      <c r="B16" s="35" t="s">
        <v>75</v>
      </c>
      <c r="C16" s="25">
        <f>+C15*1.3</f>
        <v>20.3125</v>
      </c>
      <c r="D16" s="26" t="s">
        <v>14</v>
      </c>
      <c r="E16" s="36">
        <v>450</v>
      </c>
      <c r="F16" s="37">
        <f>C16*E16</f>
        <v>9140.625</v>
      </c>
      <c r="G16" s="61">
        <f>SUM(F13:F16)</f>
        <v>30418.125</v>
      </c>
      <c r="H16" s="71"/>
      <c r="I16" s="71"/>
      <c r="J16" s="71"/>
      <c r="K16" s="71"/>
      <c r="L16" s="71"/>
    </row>
    <row r="17" spans="1:17" x14ac:dyDescent="0.25">
      <c r="A17" s="26"/>
      <c r="B17" s="35"/>
      <c r="C17" s="25"/>
      <c r="D17" s="26"/>
      <c r="E17" s="36"/>
      <c r="F17" s="37"/>
      <c r="G17" s="62"/>
      <c r="H17" s="71"/>
      <c r="I17" s="71"/>
      <c r="J17" s="71"/>
      <c r="K17" s="71"/>
      <c r="L17" s="71"/>
    </row>
    <row r="18" spans="1:17" s="2" customFormat="1" x14ac:dyDescent="0.25">
      <c r="A18" s="21" t="s">
        <v>17</v>
      </c>
      <c r="B18" s="32" t="s">
        <v>67</v>
      </c>
      <c r="C18" s="20"/>
      <c r="D18" s="21"/>
      <c r="E18" s="34"/>
      <c r="F18" s="58"/>
      <c r="G18" s="61"/>
      <c r="H18" s="72"/>
      <c r="I18" s="72"/>
      <c r="J18" s="72"/>
      <c r="K18" s="72"/>
      <c r="L18" s="72"/>
      <c r="Q18" s="63"/>
    </row>
    <row r="19" spans="1:17" s="63" customFormat="1" x14ac:dyDescent="0.25">
      <c r="A19" s="26">
        <v>3.1</v>
      </c>
      <c r="B19" s="35" t="s">
        <v>76</v>
      </c>
      <c r="C19" s="25">
        <v>45.24</v>
      </c>
      <c r="D19" s="26" t="s">
        <v>16</v>
      </c>
      <c r="E19" s="36">
        <v>3394.86</v>
      </c>
      <c r="F19" s="37">
        <f>C19*E19</f>
        <v>153583.4664</v>
      </c>
      <c r="G19" s="62"/>
      <c r="H19" s="73"/>
      <c r="I19" s="71"/>
      <c r="J19" s="71"/>
      <c r="K19" s="71"/>
      <c r="L19" s="71"/>
    </row>
    <row r="20" spans="1:17" x14ac:dyDescent="0.25">
      <c r="A20" s="26">
        <v>3.2</v>
      </c>
      <c r="B20" s="35" t="s">
        <v>77</v>
      </c>
      <c r="C20" s="25">
        <v>11.7</v>
      </c>
      <c r="D20" s="26" t="s">
        <v>14</v>
      </c>
      <c r="E20" s="36">
        <v>2762.1</v>
      </c>
      <c r="F20" s="37">
        <f>C20*E20</f>
        <v>32316.569999999996</v>
      </c>
      <c r="G20" s="62"/>
      <c r="H20" s="73"/>
      <c r="I20" s="71">
        <v>2260.69</v>
      </c>
      <c r="J20" s="71"/>
      <c r="K20" s="71"/>
      <c r="L20" s="71"/>
    </row>
    <row r="21" spans="1:17" x14ac:dyDescent="0.25">
      <c r="A21" s="26">
        <v>3.3</v>
      </c>
      <c r="B21" s="35" t="s">
        <v>95</v>
      </c>
      <c r="C21" s="25">
        <v>10</v>
      </c>
      <c r="D21" s="26" t="s">
        <v>37</v>
      </c>
      <c r="E21" s="27">
        <v>904.72</v>
      </c>
      <c r="F21" s="37">
        <f>C21*E21</f>
        <v>9047.2000000000007</v>
      </c>
      <c r="G21" s="62"/>
      <c r="H21" s="73"/>
      <c r="I21" s="71">
        <v>1529.31</v>
      </c>
      <c r="J21" s="71"/>
      <c r="K21" s="71"/>
      <c r="L21" s="71"/>
    </row>
    <row r="22" spans="1:17" x14ac:dyDescent="0.25">
      <c r="A22" s="26">
        <v>3.4</v>
      </c>
      <c r="B22" s="35" t="s">
        <v>79</v>
      </c>
      <c r="C22" s="25">
        <v>5</v>
      </c>
      <c r="D22" s="26" t="s">
        <v>16</v>
      </c>
      <c r="E22" s="27">
        <v>948.17</v>
      </c>
      <c r="F22" s="37">
        <f>C22*E22</f>
        <v>4740.8499999999995</v>
      </c>
      <c r="G22" s="62"/>
      <c r="H22" s="73"/>
      <c r="I22" s="71">
        <f>SUM(I20:I21)</f>
        <v>3790</v>
      </c>
      <c r="J22" s="71"/>
      <c r="K22" s="71"/>
      <c r="L22" s="71"/>
    </row>
    <row r="23" spans="1:17" x14ac:dyDescent="0.25">
      <c r="A23" s="26"/>
      <c r="B23" s="35"/>
      <c r="C23" s="25"/>
      <c r="D23" s="26"/>
      <c r="E23" s="27"/>
      <c r="F23" s="37"/>
      <c r="G23" s="61">
        <f>+SUM(F19:F22)</f>
        <v>199688.08640000003</v>
      </c>
      <c r="H23" s="73"/>
      <c r="I23" s="71"/>
      <c r="J23" s="71"/>
      <c r="K23" s="71"/>
      <c r="L23" s="71"/>
    </row>
    <row r="24" spans="1:17" x14ac:dyDescent="0.25">
      <c r="A24" s="21" t="s">
        <v>19</v>
      </c>
      <c r="B24" s="32" t="s">
        <v>20</v>
      </c>
      <c r="C24" s="25"/>
      <c r="D24" s="26"/>
      <c r="E24" s="27"/>
      <c r="F24" s="37"/>
      <c r="G24" s="62"/>
      <c r="H24" s="73"/>
      <c r="I24" s="71"/>
      <c r="J24" s="71"/>
      <c r="K24" s="71"/>
      <c r="L24" s="71"/>
    </row>
    <row r="25" spans="1:17" x14ac:dyDescent="0.25">
      <c r="A25" s="26">
        <v>4.0999999999999996</v>
      </c>
      <c r="B25" s="35" t="s">
        <v>86</v>
      </c>
      <c r="C25" s="25">
        <v>1</v>
      </c>
      <c r="D25" s="26" t="s">
        <v>18</v>
      </c>
      <c r="E25" s="27">
        <v>2590</v>
      </c>
      <c r="F25" s="37">
        <f>+C25*E25</f>
        <v>2590</v>
      </c>
      <c r="G25" s="61">
        <f>+F25</f>
        <v>2590</v>
      </c>
      <c r="H25" s="73"/>
      <c r="I25" s="71"/>
      <c r="J25" s="71"/>
      <c r="K25" s="71"/>
      <c r="L25" s="71"/>
    </row>
    <row r="26" spans="1:17" x14ac:dyDescent="0.25">
      <c r="A26" s="26"/>
      <c r="B26" s="35"/>
      <c r="C26" s="25"/>
      <c r="D26" s="26"/>
      <c r="E26" s="36"/>
      <c r="F26" s="37"/>
      <c r="G26" s="62"/>
      <c r="H26" s="71"/>
      <c r="I26" s="71"/>
      <c r="J26" s="71"/>
      <c r="K26" s="71"/>
      <c r="L26" s="71"/>
    </row>
    <row r="27" spans="1:17" x14ac:dyDescent="0.25">
      <c r="A27" s="26"/>
      <c r="B27" s="32" t="s">
        <v>42</v>
      </c>
      <c r="C27" s="25"/>
      <c r="D27" s="26"/>
      <c r="E27" s="36"/>
      <c r="F27" s="37"/>
      <c r="G27" s="64">
        <f>+G25+G23+G16+G10</f>
        <v>234196.21140000003</v>
      </c>
      <c r="H27" s="71"/>
      <c r="I27" s="71"/>
      <c r="J27" s="71"/>
      <c r="K27" s="71"/>
      <c r="L27" s="71"/>
    </row>
    <row r="28" spans="1:17" x14ac:dyDescent="0.25">
      <c r="A28" s="26"/>
      <c r="B28" s="35"/>
      <c r="C28" s="25"/>
      <c r="D28" s="26"/>
      <c r="E28" s="36"/>
      <c r="F28" s="37"/>
      <c r="G28" s="62"/>
      <c r="H28" s="71"/>
      <c r="I28" s="71"/>
      <c r="J28" s="71"/>
      <c r="K28" s="71"/>
      <c r="L28" s="71"/>
    </row>
    <row r="29" spans="1:17" x14ac:dyDescent="0.25">
      <c r="A29" s="26"/>
      <c r="B29" s="35" t="s">
        <v>43</v>
      </c>
      <c r="C29" s="41"/>
      <c r="D29" s="35"/>
      <c r="E29" s="41"/>
      <c r="F29" s="35"/>
      <c r="G29" s="62"/>
      <c r="H29" s="71"/>
      <c r="I29" s="71"/>
      <c r="J29" s="71"/>
      <c r="K29" s="71"/>
      <c r="L29" s="71"/>
    </row>
    <row r="30" spans="1:17" x14ac:dyDescent="0.25">
      <c r="A30" s="26"/>
      <c r="B30" s="35"/>
      <c r="C30" s="41"/>
      <c r="D30" s="35"/>
      <c r="E30" s="41"/>
      <c r="F30" s="35"/>
      <c r="G30" s="62"/>
      <c r="H30" s="71"/>
      <c r="I30" s="71"/>
      <c r="J30" s="71"/>
      <c r="K30" s="71"/>
      <c r="L30" s="71"/>
    </row>
    <row r="31" spans="1:17" x14ac:dyDescent="0.25">
      <c r="A31" s="26"/>
      <c r="B31" s="35" t="s">
        <v>44</v>
      </c>
      <c r="C31" s="41"/>
      <c r="D31" s="35"/>
      <c r="E31" s="42">
        <v>0.1</v>
      </c>
      <c r="F31" s="37">
        <f>G27*E31</f>
        <v>23419.621140000003</v>
      </c>
      <c r="G31" s="62"/>
      <c r="H31" s="71"/>
      <c r="I31" s="71"/>
      <c r="J31" s="71"/>
      <c r="K31" s="71"/>
      <c r="L31" s="71"/>
    </row>
    <row r="32" spans="1:17" x14ac:dyDescent="0.25">
      <c r="A32" s="26"/>
      <c r="B32" s="35" t="s">
        <v>45</v>
      </c>
      <c r="C32" s="41"/>
      <c r="D32" s="35"/>
      <c r="E32" s="42">
        <v>0.02</v>
      </c>
      <c r="F32" s="37">
        <f>G27*E32</f>
        <v>4683.9242280000008</v>
      </c>
      <c r="G32" s="62"/>
      <c r="H32" s="71"/>
      <c r="I32" s="71"/>
      <c r="J32" s="71"/>
      <c r="K32" s="71"/>
      <c r="L32" s="71"/>
    </row>
    <row r="33" spans="1:12" x14ac:dyDescent="0.25">
      <c r="A33" s="26"/>
      <c r="B33" s="35" t="s">
        <v>63</v>
      </c>
      <c r="C33" s="41"/>
      <c r="D33" s="35"/>
      <c r="E33" s="42">
        <v>0.03</v>
      </c>
      <c r="F33" s="37">
        <f>G27*E33</f>
        <v>7025.8863420000007</v>
      </c>
      <c r="G33" s="62"/>
      <c r="H33" s="71"/>
      <c r="I33" s="71"/>
      <c r="J33" s="71"/>
      <c r="K33" s="71"/>
      <c r="L33" s="71"/>
    </row>
    <row r="34" spans="1:12" x14ac:dyDescent="0.25">
      <c r="A34" s="26"/>
      <c r="B34" s="35" t="s">
        <v>47</v>
      </c>
      <c r="C34" s="41"/>
      <c r="D34" s="35"/>
      <c r="E34" s="42">
        <v>0.01</v>
      </c>
      <c r="F34" s="37">
        <f>G27*E34</f>
        <v>2341.9621140000004</v>
      </c>
      <c r="G34" s="62"/>
      <c r="H34" s="71"/>
      <c r="I34" s="71"/>
      <c r="J34" s="71"/>
      <c r="K34" s="71"/>
      <c r="L34" s="71"/>
    </row>
    <row r="35" spans="1:12" x14ac:dyDescent="0.25">
      <c r="A35" s="26"/>
      <c r="B35" s="35" t="s">
        <v>48</v>
      </c>
      <c r="C35" s="41"/>
      <c r="D35" s="35"/>
      <c r="E35" s="42">
        <v>4.4999999999999998E-2</v>
      </c>
      <c r="F35" s="37">
        <f>G27*E35</f>
        <v>10538.829513000001</v>
      </c>
      <c r="G35" s="62"/>
      <c r="H35" s="71"/>
      <c r="I35" s="71"/>
      <c r="J35" s="71"/>
      <c r="K35" s="71"/>
      <c r="L35" s="71"/>
    </row>
    <row r="36" spans="1:12" x14ac:dyDescent="0.25">
      <c r="A36" s="26"/>
      <c r="B36" s="35" t="s">
        <v>49</v>
      </c>
      <c r="C36" s="41"/>
      <c r="D36" s="35"/>
      <c r="E36" s="42">
        <v>1E-3</v>
      </c>
      <c r="F36" s="37">
        <f>G27*E36</f>
        <v>234.19621140000004</v>
      </c>
      <c r="G36" s="62"/>
      <c r="H36" s="71"/>
      <c r="I36" s="71"/>
      <c r="J36" s="71"/>
      <c r="K36" s="71"/>
      <c r="L36" s="71"/>
    </row>
    <row r="37" spans="1:12" x14ac:dyDescent="0.25">
      <c r="A37" s="26"/>
      <c r="B37" s="35" t="s">
        <v>50</v>
      </c>
      <c r="C37" s="41"/>
      <c r="D37" s="35"/>
      <c r="E37" s="42">
        <v>0.05</v>
      </c>
      <c r="F37" s="37">
        <f>G27*E37</f>
        <v>11709.810570000001</v>
      </c>
      <c r="G37" s="62">
        <f>SUM(F31:F37)</f>
        <v>59954.230118400003</v>
      </c>
      <c r="H37" s="71"/>
      <c r="I37" s="71"/>
      <c r="J37" s="71"/>
      <c r="K37" s="71"/>
      <c r="L37" s="71"/>
    </row>
    <row r="38" spans="1:12" x14ac:dyDescent="0.25">
      <c r="A38" s="26"/>
      <c r="B38" s="35"/>
      <c r="C38" s="41"/>
      <c r="D38" s="35"/>
      <c r="E38" s="41"/>
      <c r="F38" s="35"/>
      <c r="G38" s="62"/>
      <c r="H38" s="71"/>
      <c r="I38" s="71"/>
      <c r="J38" s="71"/>
      <c r="K38" s="71"/>
      <c r="L38" s="71"/>
    </row>
    <row r="39" spans="1:12" s="2" customFormat="1" x14ac:dyDescent="0.25">
      <c r="A39" s="21"/>
      <c r="B39" s="32" t="s">
        <v>51</v>
      </c>
      <c r="C39" s="40"/>
      <c r="D39" s="32"/>
      <c r="E39" s="40"/>
      <c r="F39" s="32"/>
      <c r="G39" s="61">
        <f>SUM(G37,G27)</f>
        <v>294150.44151840004</v>
      </c>
      <c r="H39" s="72"/>
      <c r="I39" s="72" t="s">
        <v>80</v>
      </c>
      <c r="J39" s="74">
        <f>+G39/11.5</f>
        <v>25578.299262469569</v>
      </c>
      <c r="K39" s="72"/>
      <c r="L39" s="72"/>
    </row>
    <row r="40" spans="1:12" x14ac:dyDescent="0.25">
      <c r="A40" s="65"/>
      <c r="B40" s="44"/>
      <c r="C40" s="45"/>
      <c r="D40" s="44"/>
      <c r="E40" s="45"/>
      <c r="F40" s="44"/>
      <c r="G40" s="66"/>
      <c r="H40" s="71"/>
      <c r="I40" s="71"/>
      <c r="J40" s="71"/>
      <c r="K40" s="71"/>
      <c r="L40" s="71"/>
    </row>
    <row r="41" spans="1:12" x14ac:dyDescent="0.25">
      <c r="A41" s="52"/>
      <c r="B41" s="11" t="s">
        <v>52</v>
      </c>
      <c r="C41" s="11"/>
      <c r="D41" s="11"/>
      <c r="E41" s="11"/>
      <c r="F41" s="11"/>
      <c r="G41" s="12"/>
      <c r="H41" s="75"/>
      <c r="I41" s="71"/>
      <c r="J41" s="71"/>
      <c r="K41" s="71"/>
      <c r="L41" s="71"/>
    </row>
    <row r="42" spans="1:12" x14ac:dyDescent="0.25">
      <c r="A42" s="52"/>
      <c r="B42" s="11" t="s">
        <v>64</v>
      </c>
      <c r="C42" s="11"/>
      <c r="D42" s="11"/>
      <c r="E42" s="11"/>
      <c r="F42" s="11"/>
      <c r="G42" s="12"/>
      <c r="H42" s="75"/>
      <c r="I42" s="71"/>
      <c r="J42" s="71"/>
      <c r="K42" s="71"/>
      <c r="L42" s="71"/>
    </row>
    <row r="43" spans="1:12" x14ac:dyDescent="0.25">
      <c r="A43" s="52"/>
      <c r="B43" s="11" t="s">
        <v>54</v>
      </c>
      <c r="C43" s="11"/>
      <c r="D43" s="11"/>
      <c r="E43" s="52"/>
      <c r="F43" s="52"/>
      <c r="G43" s="12"/>
      <c r="H43" s="75"/>
      <c r="I43" s="71"/>
      <c r="J43" s="71"/>
      <c r="K43" s="71"/>
      <c r="L43" s="71"/>
    </row>
    <row r="44" spans="1:12" x14ac:dyDescent="0.25">
      <c r="A44" s="52"/>
      <c r="B44" s="11"/>
      <c r="C44" s="11"/>
      <c r="D44" s="11"/>
      <c r="E44" s="52"/>
      <c r="F44" s="52"/>
      <c r="G44" s="12"/>
      <c r="H44" s="75"/>
      <c r="I44" s="71"/>
      <c r="J44" s="71"/>
      <c r="K44" s="71"/>
      <c r="L44" s="71"/>
    </row>
    <row r="45" spans="1:12" x14ac:dyDescent="0.25">
      <c r="A45" s="52"/>
      <c r="B45" s="11"/>
      <c r="C45" s="11"/>
      <c r="D45" s="11"/>
      <c r="E45" s="52"/>
      <c r="F45" s="52" t="s">
        <v>22</v>
      </c>
      <c r="G45" s="12"/>
      <c r="H45" s="75"/>
      <c r="I45" s="71"/>
      <c r="J45" s="71"/>
      <c r="K45" s="71"/>
      <c r="L45" s="71"/>
    </row>
    <row r="46" spans="1:12" x14ac:dyDescent="0.25">
      <c r="A46" s="52"/>
      <c r="B46" s="11"/>
      <c r="C46" s="11"/>
      <c r="D46" s="11"/>
      <c r="E46" s="52"/>
      <c r="G46" s="12"/>
      <c r="H46" s="75"/>
      <c r="I46" s="71"/>
      <c r="J46" s="71"/>
      <c r="K46" s="71"/>
      <c r="L46" s="71"/>
    </row>
    <row r="47" spans="1:12" ht="14.45" x14ac:dyDescent="0.3">
      <c r="A47" s="52"/>
      <c r="B47" s="11"/>
      <c r="C47" s="11"/>
      <c r="D47" s="11"/>
      <c r="E47" s="52"/>
      <c r="G47" s="12"/>
      <c r="H47" s="11"/>
    </row>
    <row r="48" spans="1:12" ht="14.45" x14ac:dyDescent="0.3">
      <c r="E48" s="54"/>
      <c r="F48" s="54" t="s">
        <v>81</v>
      </c>
    </row>
    <row r="49" spans="5:6" ht="14.45" x14ac:dyDescent="0.3">
      <c r="E49" s="54"/>
      <c r="F49" s="54" t="s">
        <v>82</v>
      </c>
    </row>
    <row r="50" spans="5:6" ht="14.45" x14ac:dyDescent="0.3">
      <c r="E50" s="54"/>
    </row>
    <row r="52" spans="5:6" ht="14.45" x14ac:dyDescent="0.3">
      <c r="F52" s="54"/>
    </row>
  </sheetData>
  <mergeCells count="1">
    <mergeCell ref="B5:G5"/>
  </mergeCells>
  <printOptions horizontalCentered="1"/>
  <pageMargins left="0.7" right="0.7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Q52"/>
  <sheetViews>
    <sheetView topLeftCell="A22" zoomScale="90" zoomScaleNormal="90" workbookViewId="0">
      <selection activeCell="J43" sqref="J43"/>
    </sheetView>
  </sheetViews>
  <sheetFormatPr baseColWidth="10" defaultRowHeight="15" x14ac:dyDescent="0.25"/>
  <cols>
    <col min="1" max="1" width="5.28515625" style="54" customWidth="1"/>
    <col min="2" max="2" width="36.42578125" customWidth="1"/>
    <col min="3" max="3" width="7.140625" customWidth="1"/>
    <col min="4" max="4" width="6.5703125" customWidth="1"/>
    <col min="5" max="5" width="11.140625" customWidth="1"/>
    <col min="6" max="6" width="11.5703125" customWidth="1"/>
    <col min="7" max="7" width="20.140625" style="55" customWidth="1"/>
  </cols>
  <sheetData>
    <row r="2" spans="1:12" s="54" customFormat="1" ht="26.25" x14ac:dyDescent="0.4">
      <c r="A2" s="52"/>
      <c r="B2" s="52"/>
      <c r="C2" s="59" t="s">
        <v>0</v>
      </c>
      <c r="D2" s="52"/>
      <c r="E2" s="52"/>
      <c r="F2" s="52"/>
      <c r="G2" s="12"/>
      <c r="H2" s="70"/>
      <c r="I2" s="70"/>
      <c r="J2" s="70"/>
      <c r="K2" s="70"/>
      <c r="L2" s="70"/>
    </row>
    <row r="3" spans="1:12" x14ac:dyDescent="0.25">
      <c r="A3" s="52"/>
      <c r="B3" s="11"/>
      <c r="C3" s="11"/>
      <c r="D3" s="11"/>
      <c r="E3" s="11"/>
      <c r="F3" s="11"/>
      <c r="G3" s="12"/>
      <c r="H3" s="71"/>
      <c r="I3" s="71"/>
      <c r="J3" s="71"/>
      <c r="K3" s="71"/>
      <c r="L3" s="71"/>
    </row>
    <row r="4" spans="1:12" x14ac:dyDescent="0.25">
      <c r="A4" s="52"/>
      <c r="B4" s="11" t="s">
        <v>1</v>
      </c>
      <c r="C4" s="11"/>
      <c r="D4" s="11"/>
      <c r="E4" s="11"/>
      <c r="F4" s="11" t="s">
        <v>93</v>
      </c>
      <c r="G4" s="13">
        <v>44882</v>
      </c>
      <c r="H4" s="71"/>
      <c r="I4" s="71"/>
      <c r="J4" s="71"/>
      <c r="K4" s="71" t="s">
        <v>96</v>
      </c>
      <c r="L4" s="71"/>
    </row>
    <row r="5" spans="1:12" s="5" customFormat="1" ht="22.9" customHeight="1" x14ac:dyDescent="0.25">
      <c r="A5" s="67"/>
      <c r="B5" s="93" t="s">
        <v>97</v>
      </c>
      <c r="C5" s="93"/>
      <c r="D5" s="93"/>
      <c r="E5" s="93"/>
      <c r="F5" s="93"/>
      <c r="G5" s="93"/>
      <c r="H5" s="76"/>
      <c r="I5" s="76"/>
      <c r="J5" s="76"/>
      <c r="K5" s="76">
        <v>15.5</v>
      </c>
      <c r="L5" s="76" t="s">
        <v>88</v>
      </c>
    </row>
    <row r="6" spans="1:12" x14ac:dyDescent="0.25">
      <c r="A6" s="52"/>
      <c r="B6" s="11" t="s">
        <v>84</v>
      </c>
      <c r="C6" s="11"/>
      <c r="D6" s="11"/>
      <c r="E6" s="11"/>
      <c r="F6" s="11"/>
      <c r="G6" s="12"/>
      <c r="H6" s="71"/>
      <c r="I6" s="71"/>
      <c r="J6" s="71"/>
      <c r="K6" s="71">
        <v>1.5</v>
      </c>
      <c r="L6" s="71" t="s">
        <v>89</v>
      </c>
    </row>
    <row r="7" spans="1:12" x14ac:dyDescent="0.25">
      <c r="A7" s="52"/>
      <c r="B7" s="11" t="s">
        <v>98</v>
      </c>
      <c r="C7" s="11"/>
      <c r="D7" s="11"/>
      <c r="E7" s="11"/>
      <c r="H7" s="71"/>
      <c r="I7" s="71"/>
      <c r="J7" s="71"/>
      <c r="K7" s="71"/>
      <c r="L7" s="71"/>
    </row>
    <row r="8" spans="1:12" x14ac:dyDescent="0.25">
      <c r="A8" s="15" t="s">
        <v>4</v>
      </c>
      <c r="B8" s="15" t="s">
        <v>5</v>
      </c>
      <c r="C8" s="16" t="s">
        <v>6</v>
      </c>
      <c r="D8" s="15" t="s">
        <v>7</v>
      </c>
      <c r="E8" s="16" t="s">
        <v>8</v>
      </c>
      <c r="F8" s="15" t="s">
        <v>9</v>
      </c>
      <c r="G8" s="60" t="s">
        <v>28</v>
      </c>
      <c r="H8" s="71"/>
      <c r="I8" s="71"/>
      <c r="J8" s="71"/>
      <c r="K8" s="71"/>
      <c r="L8" s="71"/>
    </row>
    <row r="9" spans="1:12" x14ac:dyDescent="0.25">
      <c r="A9" s="21" t="s">
        <v>10</v>
      </c>
      <c r="B9" s="19" t="s">
        <v>29</v>
      </c>
      <c r="C9" s="20"/>
      <c r="D9" s="21"/>
      <c r="E9" s="20"/>
      <c r="F9" s="21"/>
      <c r="G9" s="61"/>
      <c r="H9" s="71"/>
      <c r="I9" s="71" t="s">
        <v>68</v>
      </c>
      <c r="J9" s="71"/>
      <c r="K9" s="71"/>
      <c r="L9" s="71"/>
    </row>
    <row r="10" spans="1:12" x14ac:dyDescent="0.25">
      <c r="A10" s="26">
        <v>1.1000000000000001</v>
      </c>
      <c r="B10" s="24" t="s">
        <v>60</v>
      </c>
      <c r="C10" s="25">
        <v>1</v>
      </c>
      <c r="D10" s="26" t="s">
        <v>69</v>
      </c>
      <c r="E10" s="27">
        <v>1500</v>
      </c>
      <c r="F10" s="28">
        <f>C10*E10</f>
        <v>1500</v>
      </c>
      <c r="G10" s="61">
        <f>SUM(F10)</f>
        <v>1500</v>
      </c>
      <c r="H10" s="71"/>
      <c r="I10" s="71" t="s">
        <v>70</v>
      </c>
      <c r="J10" s="71"/>
      <c r="K10" s="71"/>
      <c r="L10" s="71"/>
    </row>
    <row r="11" spans="1:12" x14ac:dyDescent="0.25">
      <c r="A11" s="26"/>
      <c r="B11" s="24"/>
      <c r="C11" s="25"/>
      <c r="D11" s="26"/>
      <c r="E11" s="25"/>
      <c r="F11" s="26"/>
      <c r="G11" s="62"/>
      <c r="H11" s="71"/>
      <c r="I11" s="71">
        <f>0.5*0.5</f>
        <v>0.25</v>
      </c>
      <c r="J11" s="71">
        <v>4</v>
      </c>
      <c r="K11" s="71" t="s">
        <v>71</v>
      </c>
      <c r="L11" s="71"/>
    </row>
    <row r="12" spans="1:12" s="2" customFormat="1" x14ac:dyDescent="0.25">
      <c r="A12" s="21" t="s">
        <v>15</v>
      </c>
      <c r="B12" s="32" t="s">
        <v>62</v>
      </c>
      <c r="C12" s="33"/>
      <c r="D12" s="21"/>
      <c r="E12" s="34"/>
      <c r="F12" s="32"/>
      <c r="G12" s="32"/>
      <c r="H12" s="72"/>
      <c r="I12" s="72"/>
      <c r="J12" s="72"/>
      <c r="K12" s="72"/>
      <c r="L12" s="72"/>
    </row>
    <row r="13" spans="1:12" x14ac:dyDescent="0.25">
      <c r="A13" s="26">
        <v>2.1</v>
      </c>
      <c r="B13" s="35" t="s">
        <v>72</v>
      </c>
      <c r="C13" s="25">
        <v>6.33</v>
      </c>
      <c r="D13" s="26" t="s">
        <v>14</v>
      </c>
      <c r="E13" s="36">
        <v>1500</v>
      </c>
      <c r="F13" s="37">
        <v>9493.2000000000007</v>
      </c>
      <c r="G13" s="62"/>
      <c r="H13" s="71"/>
      <c r="I13" s="71"/>
      <c r="J13" s="71">
        <f>+I11*J11</f>
        <v>1</v>
      </c>
      <c r="K13" s="71"/>
      <c r="L13" s="71"/>
    </row>
    <row r="14" spans="1:12" x14ac:dyDescent="0.25">
      <c r="A14" s="26">
        <v>2.2000000000000002</v>
      </c>
      <c r="B14" s="35" t="s">
        <v>73</v>
      </c>
      <c r="C14" s="25">
        <v>32</v>
      </c>
      <c r="D14" s="26" t="s">
        <v>37</v>
      </c>
      <c r="E14" s="36">
        <v>110</v>
      </c>
      <c r="F14" s="37">
        <f>C14*E14</f>
        <v>3520</v>
      </c>
      <c r="G14" s="62"/>
      <c r="H14" s="71"/>
      <c r="I14" s="71"/>
      <c r="J14" s="71"/>
      <c r="K14" s="71"/>
      <c r="L14" s="71"/>
    </row>
    <row r="15" spans="1:12" x14ac:dyDescent="0.25">
      <c r="A15" s="26">
        <v>2.2999999999999998</v>
      </c>
      <c r="B15" s="35" t="s">
        <v>74</v>
      </c>
      <c r="C15" s="25">
        <v>13.5</v>
      </c>
      <c r="D15" s="26" t="s">
        <v>14</v>
      </c>
      <c r="E15" s="36">
        <v>350</v>
      </c>
      <c r="F15" s="37">
        <f>C15*E15</f>
        <v>4725</v>
      </c>
      <c r="G15" s="62"/>
      <c r="H15" s="71"/>
      <c r="I15" s="71"/>
      <c r="J15" s="71"/>
      <c r="K15" s="71"/>
      <c r="L15" s="71"/>
    </row>
    <row r="16" spans="1:12" x14ac:dyDescent="0.25">
      <c r="A16" s="26">
        <v>2.4</v>
      </c>
      <c r="B16" s="35" t="s">
        <v>75</v>
      </c>
      <c r="C16" s="25">
        <v>19.55</v>
      </c>
      <c r="D16" s="26" t="s">
        <v>14</v>
      </c>
      <c r="E16" s="36">
        <v>450</v>
      </c>
      <c r="F16" s="37">
        <f>C16*E16</f>
        <v>8797.5</v>
      </c>
      <c r="G16" s="61">
        <f>SUM(F13:F16)</f>
        <v>26535.7</v>
      </c>
      <c r="H16" s="71"/>
      <c r="I16" s="71"/>
      <c r="J16" s="71"/>
      <c r="K16" s="71"/>
      <c r="L16" s="71"/>
    </row>
    <row r="17" spans="1:17" x14ac:dyDescent="0.25">
      <c r="A17" s="26"/>
      <c r="B17" s="35"/>
      <c r="C17" s="25"/>
      <c r="D17" s="26"/>
      <c r="E17" s="36"/>
      <c r="F17" s="37"/>
      <c r="G17" s="62"/>
      <c r="H17" s="71"/>
      <c r="I17" s="71"/>
      <c r="J17" s="71"/>
      <c r="K17" s="71"/>
      <c r="L17" s="71"/>
    </row>
    <row r="18" spans="1:17" s="2" customFormat="1" x14ac:dyDescent="0.25">
      <c r="A18" s="21" t="s">
        <v>17</v>
      </c>
      <c r="B18" s="32" t="s">
        <v>67</v>
      </c>
      <c r="C18" s="20"/>
      <c r="D18" s="21"/>
      <c r="E18" s="34"/>
      <c r="F18" s="58"/>
      <c r="G18" s="61"/>
      <c r="H18" s="72"/>
      <c r="I18" s="72"/>
      <c r="J18" s="72"/>
      <c r="K18" s="72"/>
      <c r="L18" s="72"/>
      <c r="Q18" s="63"/>
    </row>
    <row r="19" spans="1:17" s="63" customFormat="1" x14ac:dyDescent="0.25">
      <c r="A19" s="26">
        <v>3.1</v>
      </c>
      <c r="B19" s="35" t="s">
        <v>76</v>
      </c>
      <c r="C19" s="25">
        <v>32</v>
      </c>
      <c r="D19" s="26" t="s">
        <v>16</v>
      </c>
      <c r="E19" s="36">
        <v>3394.86</v>
      </c>
      <c r="F19" s="37">
        <f>C19*E19</f>
        <v>108635.52</v>
      </c>
      <c r="G19" s="62"/>
      <c r="H19" s="73"/>
      <c r="I19" s="71"/>
      <c r="J19" s="71"/>
      <c r="K19" s="71"/>
      <c r="L19" s="71"/>
    </row>
    <row r="20" spans="1:17" x14ac:dyDescent="0.25">
      <c r="A20" s="26">
        <v>3.2</v>
      </c>
      <c r="B20" s="35" t="s">
        <v>99</v>
      </c>
      <c r="C20" s="25">
        <v>9.6</v>
      </c>
      <c r="D20" s="26" t="s">
        <v>14</v>
      </c>
      <c r="E20" s="36">
        <v>2762.1</v>
      </c>
      <c r="F20" s="37">
        <f>C20*E20</f>
        <v>26516.16</v>
      </c>
      <c r="G20" s="62"/>
      <c r="H20" s="73"/>
      <c r="I20" s="71">
        <v>2260.69</v>
      </c>
      <c r="J20" s="71"/>
      <c r="K20" s="71"/>
      <c r="L20" s="71"/>
    </row>
    <row r="21" spans="1:17" x14ac:dyDescent="0.25">
      <c r="A21" s="26">
        <v>3.3</v>
      </c>
      <c r="B21" s="35" t="s">
        <v>95</v>
      </c>
      <c r="C21" s="25">
        <v>16</v>
      </c>
      <c r="D21" s="26" t="s">
        <v>37</v>
      </c>
      <c r="E21" s="27">
        <v>542.83000000000004</v>
      </c>
      <c r="F21" s="37">
        <f>C21*E21</f>
        <v>8685.2800000000007</v>
      </c>
      <c r="G21" s="62"/>
      <c r="H21" s="73"/>
      <c r="I21" s="71">
        <v>1529.31</v>
      </c>
      <c r="J21" s="71"/>
      <c r="K21" s="71"/>
      <c r="L21" s="71"/>
    </row>
    <row r="22" spans="1:17" x14ac:dyDescent="0.25">
      <c r="A22" s="26">
        <v>3.4</v>
      </c>
      <c r="B22" s="35" t="s">
        <v>79</v>
      </c>
      <c r="C22" s="25">
        <v>16</v>
      </c>
      <c r="D22" s="26" t="s">
        <v>16</v>
      </c>
      <c r="E22" s="27">
        <v>568.9</v>
      </c>
      <c r="F22" s="37">
        <f>C22*E22</f>
        <v>9102.4</v>
      </c>
      <c r="G22" s="62"/>
      <c r="H22" s="73"/>
      <c r="I22" s="71">
        <f>SUM(I20:I21)</f>
        <v>3790</v>
      </c>
      <c r="J22" s="71"/>
      <c r="K22" s="71"/>
      <c r="L22" s="71"/>
    </row>
    <row r="23" spans="1:17" x14ac:dyDescent="0.25">
      <c r="A23" s="26"/>
      <c r="B23" s="35"/>
      <c r="C23" s="25"/>
      <c r="D23" s="26"/>
      <c r="E23" s="27"/>
      <c r="F23" s="37"/>
      <c r="G23" s="61">
        <f>+SUM(F19:F22)</f>
        <v>152939.35999999999</v>
      </c>
      <c r="H23" s="73"/>
      <c r="I23" s="71"/>
      <c r="J23" s="71"/>
      <c r="K23" s="71"/>
      <c r="L23" s="71"/>
    </row>
    <row r="24" spans="1:17" x14ac:dyDescent="0.25">
      <c r="A24" s="21" t="s">
        <v>19</v>
      </c>
      <c r="B24" s="32" t="s">
        <v>20</v>
      </c>
      <c r="C24" s="25"/>
      <c r="D24" s="26"/>
      <c r="E24" s="27"/>
      <c r="F24" s="37"/>
      <c r="G24" s="62"/>
      <c r="H24" s="73"/>
      <c r="I24" s="71"/>
      <c r="J24" s="71"/>
      <c r="K24" s="71"/>
      <c r="L24" s="71"/>
    </row>
    <row r="25" spans="1:17" x14ac:dyDescent="0.25">
      <c r="A25" s="26">
        <v>4.0999999999999996</v>
      </c>
      <c r="B25" s="35" t="s">
        <v>86</v>
      </c>
      <c r="C25" s="25">
        <v>1</v>
      </c>
      <c r="D25" s="26" t="s">
        <v>18</v>
      </c>
      <c r="E25" s="27">
        <v>4500</v>
      </c>
      <c r="F25" s="37">
        <f>+C25*E25</f>
        <v>4500</v>
      </c>
      <c r="G25" s="61">
        <f>+F25</f>
        <v>4500</v>
      </c>
      <c r="H25" s="73"/>
      <c r="I25" s="71"/>
      <c r="J25" s="71"/>
      <c r="K25" s="71"/>
      <c r="L25" s="71"/>
    </row>
    <row r="26" spans="1:17" x14ac:dyDescent="0.25">
      <c r="A26" s="26"/>
      <c r="B26" s="35"/>
      <c r="C26" s="25"/>
      <c r="D26" s="26"/>
      <c r="E26" s="36"/>
      <c r="F26" s="37"/>
      <c r="G26" s="62"/>
      <c r="H26" s="71"/>
      <c r="I26" s="71"/>
      <c r="J26" s="71"/>
      <c r="K26" s="71"/>
      <c r="L26" s="71"/>
    </row>
    <row r="27" spans="1:17" x14ac:dyDescent="0.25">
      <c r="A27" s="26"/>
      <c r="B27" s="32" t="s">
        <v>42</v>
      </c>
      <c r="C27" s="25"/>
      <c r="D27" s="26"/>
      <c r="E27" s="36"/>
      <c r="F27" s="37"/>
      <c r="G27" s="64">
        <f>+G25+G23+G16+G10</f>
        <v>185475.06</v>
      </c>
      <c r="H27" s="71"/>
      <c r="I27" s="71"/>
      <c r="J27" s="71"/>
      <c r="K27" s="71"/>
      <c r="L27" s="71"/>
    </row>
    <row r="28" spans="1:17" x14ac:dyDescent="0.25">
      <c r="A28" s="26"/>
      <c r="B28" s="35"/>
      <c r="C28" s="25"/>
      <c r="D28" s="26"/>
      <c r="E28" s="36"/>
      <c r="F28" s="37"/>
      <c r="G28" s="62"/>
      <c r="H28" s="71"/>
      <c r="I28" s="71"/>
      <c r="J28" s="71"/>
      <c r="K28" s="71"/>
      <c r="L28" s="71"/>
    </row>
    <row r="29" spans="1:17" x14ac:dyDescent="0.25">
      <c r="A29" s="26"/>
      <c r="B29" s="35" t="s">
        <v>43</v>
      </c>
      <c r="C29" s="41"/>
      <c r="D29" s="35"/>
      <c r="E29" s="41"/>
      <c r="F29" s="35"/>
      <c r="G29" s="62"/>
      <c r="H29" s="71"/>
      <c r="I29" s="71"/>
      <c r="J29" s="71"/>
      <c r="K29" s="71"/>
      <c r="L29" s="71"/>
    </row>
    <row r="30" spans="1:17" x14ac:dyDescent="0.25">
      <c r="A30" s="26"/>
      <c r="B30" s="35"/>
      <c r="C30" s="41"/>
      <c r="D30" s="35"/>
      <c r="E30" s="41"/>
      <c r="F30" s="35"/>
      <c r="G30" s="62"/>
      <c r="H30" s="71"/>
      <c r="I30" s="71"/>
      <c r="J30" s="71"/>
      <c r="K30" s="71"/>
      <c r="L30" s="71"/>
    </row>
    <row r="31" spans="1:17" x14ac:dyDescent="0.25">
      <c r="A31" s="26"/>
      <c r="B31" s="35" t="s">
        <v>44</v>
      </c>
      <c r="C31" s="41"/>
      <c r="D31" s="35"/>
      <c r="E31" s="42">
        <v>0.1</v>
      </c>
      <c r="F31" s="37">
        <f>G27*E31</f>
        <v>18547.506000000001</v>
      </c>
      <c r="G31" s="62"/>
      <c r="H31" s="71"/>
      <c r="I31" s="71"/>
      <c r="J31" s="71"/>
      <c r="K31" s="71"/>
      <c r="L31" s="71"/>
    </row>
    <row r="32" spans="1:17" x14ac:dyDescent="0.25">
      <c r="A32" s="26"/>
      <c r="B32" s="35" t="s">
        <v>45</v>
      </c>
      <c r="C32" s="41"/>
      <c r="D32" s="35"/>
      <c r="E32" s="42">
        <v>0.02</v>
      </c>
      <c r="F32" s="37">
        <f>G27*E32</f>
        <v>3709.5012000000002</v>
      </c>
      <c r="G32" s="62"/>
      <c r="H32" s="71"/>
      <c r="I32" s="71"/>
      <c r="J32" s="71"/>
      <c r="K32" s="71"/>
      <c r="L32" s="71"/>
    </row>
    <row r="33" spans="1:12" x14ac:dyDescent="0.25">
      <c r="A33" s="26"/>
      <c r="B33" s="35" t="s">
        <v>63</v>
      </c>
      <c r="C33" s="41"/>
      <c r="D33" s="35"/>
      <c r="E33" s="42">
        <v>0.03</v>
      </c>
      <c r="F33" s="37">
        <f>G27*E33</f>
        <v>5564.2518</v>
      </c>
      <c r="G33" s="62"/>
      <c r="H33" s="71"/>
      <c r="I33" s="71"/>
      <c r="J33" s="71"/>
      <c r="K33" s="71"/>
      <c r="L33" s="71"/>
    </row>
    <row r="34" spans="1:12" x14ac:dyDescent="0.25">
      <c r="A34" s="26"/>
      <c r="B34" s="35" t="s">
        <v>47</v>
      </c>
      <c r="C34" s="41"/>
      <c r="D34" s="35"/>
      <c r="E34" s="42">
        <v>0.01</v>
      </c>
      <c r="F34" s="37">
        <f>G27*E34</f>
        <v>1854.7506000000001</v>
      </c>
      <c r="G34" s="62"/>
      <c r="H34" s="71"/>
      <c r="I34" s="71"/>
      <c r="J34" s="71"/>
      <c r="K34" s="71"/>
      <c r="L34" s="71"/>
    </row>
    <row r="35" spans="1:12" x14ac:dyDescent="0.25">
      <c r="A35" s="26"/>
      <c r="B35" s="35" t="s">
        <v>48</v>
      </c>
      <c r="C35" s="41"/>
      <c r="D35" s="35"/>
      <c r="E35" s="42">
        <v>4.4999999999999998E-2</v>
      </c>
      <c r="F35" s="37">
        <f>G27*E35</f>
        <v>8346.3776999999991</v>
      </c>
      <c r="G35" s="62"/>
      <c r="H35" s="71"/>
      <c r="I35" s="71"/>
      <c r="J35" s="71"/>
      <c r="K35" s="71"/>
      <c r="L35" s="71"/>
    </row>
    <row r="36" spans="1:12" x14ac:dyDescent="0.25">
      <c r="A36" s="26"/>
      <c r="B36" s="35" t="s">
        <v>49</v>
      </c>
      <c r="C36" s="41"/>
      <c r="D36" s="35"/>
      <c r="E36" s="42">
        <v>1E-3</v>
      </c>
      <c r="F36" s="37">
        <f>G27*E36</f>
        <v>185.47506000000001</v>
      </c>
      <c r="G36" s="62"/>
      <c r="H36" s="71"/>
      <c r="I36" s="71"/>
      <c r="J36" s="71"/>
      <c r="K36" s="71"/>
      <c r="L36" s="71"/>
    </row>
    <row r="37" spans="1:12" x14ac:dyDescent="0.25">
      <c r="A37" s="26"/>
      <c r="B37" s="35" t="s">
        <v>50</v>
      </c>
      <c r="C37" s="41"/>
      <c r="D37" s="35"/>
      <c r="E37" s="42">
        <v>0.05</v>
      </c>
      <c r="F37" s="37">
        <f>G27*E37</f>
        <v>9273.7530000000006</v>
      </c>
      <c r="G37" s="62">
        <f>SUM(F31:F37)</f>
        <v>47481.615359999996</v>
      </c>
      <c r="H37" s="71"/>
      <c r="I37" s="71"/>
      <c r="J37" s="71"/>
      <c r="K37" s="71"/>
      <c r="L37" s="71"/>
    </row>
    <row r="38" spans="1:12" x14ac:dyDescent="0.25">
      <c r="A38" s="26"/>
      <c r="B38" s="35"/>
      <c r="C38" s="41"/>
      <c r="D38" s="35"/>
      <c r="E38" s="41"/>
      <c r="F38" s="35"/>
      <c r="G38" s="62"/>
      <c r="H38" s="71"/>
      <c r="I38" s="71"/>
      <c r="J38" s="71"/>
      <c r="K38" s="71"/>
      <c r="L38" s="71"/>
    </row>
    <row r="39" spans="1:12" s="2" customFormat="1" x14ac:dyDescent="0.25">
      <c r="A39" s="21"/>
      <c r="B39" s="32" t="s">
        <v>51</v>
      </c>
      <c r="C39" s="40"/>
      <c r="D39" s="32"/>
      <c r="E39" s="40"/>
      <c r="F39" s="32"/>
      <c r="G39" s="61">
        <f>SUM(G37,G27)</f>
        <v>232956.67535999999</v>
      </c>
      <c r="H39" s="72"/>
      <c r="I39" s="72" t="s">
        <v>80</v>
      </c>
      <c r="J39" s="74">
        <f>+G39/11.5</f>
        <v>20257.10220521739</v>
      </c>
      <c r="K39" s="72"/>
      <c r="L39" s="72"/>
    </row>
    <row r="40" spans="1:12" x14ac:dyDescent="0.25">
      <c r="A40" s="65"/>
      <c r="B40" s="44"/>
      <c r="C40" s="45"/>
      <c r="D40" s="44"/>
      <c r="E40" s="45"/>
      <c r="F40" s="44"/>
      <c r="G40" s="66"/>
      <c r="H40" s="71"/>
      <c r="I40" s="71"/>
      <c r="J40" s="71"/>
      <c r="K40" s="71"/>
      <c r="L40" s="71"/>
    </row>
    <row r="41" spans="1:12" x14ac:dyDescent="0.25">
      <c r="A41" s="52"/>
      <c r="B41" s="11" t="s">
        <v>52</v>
      </c>
      <c r="C41" s="11"/>
      <c r="D41" s="11"/>
      <c r="E41" s="11"/>
      <c r="F41" s="11"/>
      <c r="G41" s="12"/>
      <c r="H41" s="75"/>
      <c r="I41" s="71"/>
      <c r="J41" s="71"/>
      <c r="K41" s="71"/>
      <c r="L41" s="71"/>
    </row>
    <row r="42" spans="1:12" x14ac:dyDescent="0.25">
      <c r="A42" s="52"/>
      <c r="B42" s="11" t="s">
        <v>64</v>
      </c>
      <c r="C42" s="11"/>
      <c r="D42" s="11"/>
      <c r="E42" s="11"/>
      <c r="F42" s="11"/>
      <c r="G42" s="12"/>
      <c r="H42" s="75"/>
      <c r="I42" s="71"/>
      <c r="J42" s="71"/>
      <c r="K42" s="71"/>
      <c r="L42" s="71"/>
    </row>
    <row r="43" spans="1:12" x14ac:dyDescent="0.25">
      <c r="A43" s="52"/>
      <c r="B43" s="11" t="s">
        <v>54</v>
      </c>
      <c r="C43" s="11"/>
      <c r="D43" s="11"/>
      <c r="E43" s="52"/>
      <c r="F43" s="52"/>
      <c r="G43" s="12"/>
      <c r="H43" s="75"/>
      <c r="I43" s="71"/>
      <c r="J43" s="71"/>
      <c r="K43" s="71"/>
      <c r="L43" s="71"/>
    </row>
    <row r="44" spans="1:12" x14ac:dyDescent="0.25">
      <c r="A44" s="52"/>
      <c r="B44" s="11"/>
      <c r="C44" s="11"/>
      <c r="D44" s="11"/>
      <c r="E44" s="52"/>
      <c r="F44" s="52"/>
      <c r="G44" s="12"/>
      <c r="H44" s="75"/>
      <c r="I44" s="71"/>
      <c r="J44" s="71"/>
      <c r="K44" s="71"/>
      <c r="L44" s="71"/>
    </row>
    <row r="45" spans="1:12" x14ac:dyDescent="0.25">
      <c r="A45" s="52"/>
      <c r="B45" s="11"/>
      <c r="C45" s="11"/>
      <c r="D45" s="11"/>
      <c r="E45" s="52"/>
      <c r="F45" s="52" t="s">
        <v>22</v>
      </c>
      <c r="G45" s="12"/>
      <c r="H45" s="75"/>
      <c r="I45" s="71"/>
      <c r="J45" s="71"/>
      <c r="K45" s="71"/>
      <c r="L45" s="71"/>
    </row>
    <row r="46" spans="1:12" x14ac:dyDescent="0.25">
      <c r="A46" s="52"/>
      <c r="B46" s="11"/>
      <c r="C46" s="11"/>
      <c r="D46" s="11"/>
      <c r="E46" s="52"/>
      <c r="G46" s="12"/>
      <c r="H46" s="75"/>
      <c r="I46" s="71"/>
      <c r="J46" s="71"/>
      <c r="K46" s="71"/>
      <c r="L46" s="71"/>
    </row>
    <row r="47" spans="1:12" x14ac:dyDescent="0.25">
      <c r="A47" s="52"/>
      <c r="B47" s="11"/>
      <c r="C47" s="11"/>
      <c r="D47" s="11"/>
      <c r="E47" s="52"/>
      <c r="G47" s="12"/>
      <c r="H47" s="75"/>
      <c r="I47" s="71"/>
      <c r="J47" s="71"/>
      <c r="K47" s="71"/>
      <c r="L47" s="71"/>
    </row>
    <row r="48" spans="1:12" ht="14.45" x14ac:dyDescent="0.3">
      <c r="E48" s="54"/>
      <c r="F48" s="54" t="s">
        <v>81</v>
      </c>
    </row>
    <row r="49" spans="5:6" ht="14.45" x14ac:dyDescent="0.3">
      <c r="E49" s="54"/>
      <c r="F49" s="54" t="s">
        <v>82</v>
      </c>
    </row>
    <row r="50" spans="5:6" ht="14.45" x14ac:dyDescent="0.3">
      <c r="E50" s="54"/>
    </row>
    <row r="52" spans="5:6" x14ac:dyDescent="0.25">
      <c r="F52" s="54"/>
    </row>
  </sheetData>
  <mergeCells count="1">
    <mergeCell ref="B5:G5"/>
  </mergeCells>
  <printOptions horizontalCentered="1"/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ACERA Y CONTEN VILLA GUERRERO</vt:lpstr>
      <vt:lpstr>ACERAS Y CONTENES SALIDA HM</vt:lpstr>
      <vt:lpstr>PPTO BANDEN IPBM</vt:lpstr>
      <vt:lpstr>PPTO BANDEN (2)</vt:lpstr>
      <vt:lpstr>PPTO BANDEN JULITA 1</vt:lpstr>
      <vt:lpstr>PPTO BANDEN CALASAN </vt:lpstr>
      <vt:lpstr>'ACERAS Y CONTENES SALIDA HM'!Área_de_impresión</vt:lpstr>
      <vt:lpstr>'PPTO BANDEN (2)'!Área_de_impresión</vt:lpstr>
      <vt:lpstr>'PPTO BANDEN CALASAN '!Área_de_impresión</vt:lpstr>
      <vt:lpstr>'PPTO BANDEN IPBM'!Área_de_impresión</vt:lpstr>
      <vt:lpstr>'PPTO BANDEN JULITA 1'!Área_de_impresión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CCP SEIBO</cp:lastModifiedBy>
  <cp:lastPrinted>2022-11-17T21:44:21Z</cp:lastPrinted>
  <dcterms:created xsi:type="dcterms:W3CDTF">2022-11-15T13:13:32Z</dcterms:created>
  <dcterms:modified xsi:type="dcterms:W3CDTF">2023-01-20T02:20:56Z</dcterms:modified>
</cp:coreProperties>
</file>